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zocEuO\Szocpol\Kozos\Tünde\2018\Előterjesztések\Szeptember\Fenntartói és tulajdonosi döntések\Mellékletek szeptemberre\végleges\"/>
    </mc:Choice>
  </mc:AlternateContent>
  <bookViews>
    <workbookView xWindow="0" yWindow="0" windowWidth="19200" windowHeight="11370"/>
  </bookViews>
  <sheets>
    <sheet name="szociális ágazat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0" i="2" l="1"/>
  <c r="U45" i="2"/>
  <c r="U40" i="2"/>
  <c r="U29" i="2"/>
  <c r="U19" i="2"/>
  <c r="M48" i="2"/>
  <c r="M50" i="2" s="1"/>
  <c r="M45" i="2"/>
  <c r="M40" i="2"/>
  <c r="M35" i="2"/>
  <c r="M29" i="2"/>
  <c r="M24" i="2"/>
  <c r="M19" i="2"/>
  <c r="M11" i="2"/>
  <c r="U52" i="2" l="1"/>
  <c r="M52" i="2"/>
  <c r="R45" i="2" l="1"/>
  <c r="R52" i="2" s="1"/>
  <c r="O11" i="2"/>
  <c r="P11" i="2"/>
  <c r="L24" i="2"/>
  <c r="N24" i="2"/>
  <c r="O29" i="2"/>
  <c r="P29" i="2"/>
  <c r="O35" i="2"/>
  <c r="P35" i="2"/>
  <c r="O50" i="2"/>
  <c r="P50" i="2"/>
  <c r="L45" i="2"/>
  <c r="O45" i="2"/>
  <c r="P45" i="2"/>
  <c r="L40" i="2"/>
  <c r="N40" i="2"/>
  <c r="K50" i="2"/>
  <c r="K45" i="2"/>
  <c r="K40" i="2"/>
  <c r="K35" i="2"/>
  <c r="K29" i="2"/>
  <c r="K24" i="2"/>
  <c r="K19" i="2"/>
  <c r="K11" i="2"/>
  <c r="P22" i="2"/>
  <c r="P24" i="2" s="1"/>
  <c r="L50" i="2"/>
  <c r="N45" i="2"/>
  <c r="O38" i="2"/>
  <c r="O40" i="2" s="1"/>
  <c r="L33" i="2"/>
  <c r="L32" i="2"/>
  <c r="N29" i="2"/>
  <c r="O24" i="2"/>
  <c r="O16" i="2"/>
  <c r="P16" i="2" s="1"/>
  <c r="O15" i="2"/>
  <c r="L19" i="2"/>
  <c r="L11" i="2"/>
  <c r="O19" i="2" l="1"/>
  <c r="Q45" i="2"/>
  <c r="Q52" i="2" s="1"/>
  <c r="Q53" i="2" s="1"/>
  <c r="P38" i="2"/>
  <c r="P40" i="2" s="1"/>
  <c r="L29" i="2"/>
  <c r="L52" i="2" s="1"/>
  <c r="N19" i="2"/>
  <c r="L35" i="2"/>
  <c r="K52" i="2"/>
  <c r="O52" i="2"/>
  <c r="N9" i="2"/>
  <c r="N11" i="2" s="1"/>
  <c r="P15" i="2"/>
  <c r="P19" i="2" s="1"/>
  <c r="N32" i="2"/>
  <c r="N35" i="2" s="1"/>
  <c r="N48" i="2"/>
  <c r="N50" i="2" s="1"/>
  <c r="P52" i="2" l="1"/>
  <c r="O53" i="2" s="1"/>
  <c r="N52" i="2"/>
  <c r="L53" i="2"/>
  <c r="J64" i="2"/>
  <c r="T50" i="2"/>
  <c r="S50" i="2"/>
  <c r="J50" i="2"/>
  <c r="T45" i="2"/>
  <c r="S45" i="2"/>
  <c r="J45" i="2"/>
  <c r="T40" i="2"/>
  <c r="S40" i="2"/>
  <c r="J40" i="2"/>
  <c r="T35" i="2"/>
  <c r="S35" i="2"/>
  <c r="T29" i="2"/>
  <c r="S29" i="2"/>
  <c r="J29" i="2"/>
  <c r="T24" i="2"/>
  <c r="S24" i="2"/>
  <c r="J24" i="2"/>
  <c r="T19" i="2"/>
  <c r="S19" i="2"/>
  <c r="T11" i="2"/>
  <c r="S11" i="2"/>
  <c r="J11" i="2"/>
  <c r="T52" i="2" l="1"/>
  <c r="T56" i="2" s="1"/>
  <c r="J35" i="2"/>
  <c r="S52" i="2"/>
  <c r="S56" i="2" s="1"/>
  <c r="J19" i="2"/>
  <c r="N56" i="2"/>
  <c r="P56" i="2"/>
  <c r="L56" i="2"/>
  <c r="J52" i="2" l="1"/>
  <c r="J56" i="2" s="1"/>
  <c r="J66" i="2" s="1"/>
  <c r="J68" i="2" s="1"/>
</calcChain>
</file>

<file path=xl/sharedStrings.xml><?xml version="1.0" encoding="utf-8"?>
<sst xmlns="http://schemas.openxmlformats.org/spreadsheetml/2006/main" count="91" uniqueCount="73">
  <si>
    <t>Megnevezés</t>
  </si>
  <si>
    <t>ezer Ft</t>
  </si>
  <si>
    <t>Főosztály</t>
  </si>
  <si>
    <t>Ágazat</t>
  </si>
  <si>
    <t>Ügyletkód</t>
  </si>
  <si>
    <t>Besorolás Áht. Szerint</t>
  </si>
  <si>
    <t>Kiadási címkód</t>
  </si>
  <si>
    <t>Címkód</t>
  </si>
  <si>
    <t xml:space="preserve">Megvalósítás kezdete - befejezése éve  </t>
  </si>
  <si>
    <t xml:space="preserve">Teljes költség </t>
  </si>
  <si>
    <t>1.</t>
  </si>
  <si>
    <t>2.</t>
  </si>
  <si>
    <t>3.</t>
  </si>
  <si>
    <t xml:space="preserve">II./A Szociálpolitikai ágazat  felhalmozási igényei </t>
  </si>
  <si>
    <t>2018-2019</t>
  </si>
  <si>
    <t>212301 Fővárosi Önkormányzat Vámosmikolai Idősek Otthona</t>
  </si>
  <si>
    <t>212301 Fővárosi Önkormányzat Vámosmikolai Idősek Otthona összesen:</t>
  </si>
  <si>
    <t>II./A Szociálpolitikai ágazat felhalmozási igényei összesen</t>
  </si>
  <si>
    <t xml:space="preserve">II. Szociálpolitikai ágazat igényei mindösszesen: </t>
  </si>
  <si>
    <t>A szociális ágazat esetében felhasználható fedezetre javaslattétel:</t>
  </si>
  <si>
    <t>Bevétel:</t>
  </si>
  <si>
    <t>"882701 Egyszeri hozzájárulási díj elkülönített kezelése"</t>
  </si>
  <si>
    <t>elévülés miatt nem kerül felhasználásra</t>
  </si>
  <si>
    <t>"845601 Intézményi pályázatok önrészének kerete"</t>
  </si>
  <si>
    <t>nem kerül felhasználásra</t>
  </si>
  <si>
    <t>Kiadás:</t>
  </si>
  <si>
    <t>kiadási többletigény</t>
  </si>
  <si>
    <t>Kiadás - bevétel különbözete</t>
  </si>
  <si>
    <t>Céljelleggel támogatott intézményi beruházások</t>
  </si>
  <si>
    <t>Beruházási célú előzetesen felszámított Áfa</t>
  </si>
  <si>
    <t>A teljes költségből a 2018. évi ütem:</t>
  </si>
  <si>
    <t>Céljelleggel támogatott intézményi felújítások</t>
  </si>
  <si>
    <t>Felújítási célú előzetesen felszámított Áfa</t>
  </si>
  <si>
    <t>2019. évi ütem</t>
  </si>
  <si>
    <t>2019. évi ütemből</t>
  </si>
  <si>
    <t>840701 évközi indítású önkormányzati beruházásokon belül a Fejlesztések átütemezésének tartakéka</t>
  </si>
  <si>
    <t>840901 évközi indítású önkormányzati felújításokon belül a Felújítások  átütemezésének tartakéka</t>
  </si>
  <si>
    <t>Beruházás/felújítás</t>
  </si>
  <si>
    <t>beruházás</t>
  </si>
  <si>
    <t>felújítás</t>
  </si>
  <si>
    <t xml:space="preserve">840901 évközi indítású önkormányzati felújítások címen belül </t>
  </si>
  <si>
    <t xml:space="preserve">840701 évközi indítású önkormányzati beruházások  címen belül </t>
  </si>
  <si>
    <t>A 2018. évi ütemekből</t>
  </si>
  <si>
    <t>Fővárosi Önkormányzat Pesti Úti Idősek Otthona</t>
  </si>
  <si>
    <t>Fővárosi Önkormányzat Pesti Úti Idősek Otthona összesen:</t>
  </si>
  <si>
    <t>Fővárosi Önkormányzat Halom Utcai Idősek Otthona</t>
  </si>
  <si>
    <t>Fővárosi Önkormányzat Halom Utcai Idősek Otthona összesen:</t>
  </si>
  <si>
    <t>Fővárosi Önkormányzat Kamarerdei Úti Idősek Otthona</t>
  </si>
  <si>
    <t>Fővárosi Önkormányzat Kamarerdei Úti Idősek Otthona összesen:</t>
  </si>
  <si>
    <t>Fővárosi Önkormányzat Alacskai Úti Idősek Otthona</t>
  </si>
  <si>
    <t>Fővárosi Önkormányzat Alacskai Úti Idősek Otthona összesen:</t>
  </si>
  <si>
    <t>Fővárosi Önkormányzat Szombathelyi Idősek Otthona</t>
  </si>
  <si>
    <t>Fővárosi Önkormányzat Szombathelyi Idősek Otthona összesen:</t>
  </si>
  <si>
    <t>Fővárosi Önkormányzat Kútvölgyi Úti Idősek Otthona</t>
  </si>
  <si>
    <t>Budapesti Módszertani Szociális Központ és Intézményei</t>
  </si>
  <si>
    <t>Budapesti Módszertani Szociális Központ és Intézményei összesen:</t>
  </si>
  <si>
    <t>Fővárosi Önkormányzat Pesti Úti Idősek Otthona személyfelvonó létesítése</t>
  </si>
  <si>
    <t>Fővárosi Önkormányzat Halom Utcai Idősek Otthona, Gergely utca telephely kapuk cseréje</t>
  </si>
  <si>
    <t>Fővárosi Önkormányzat Halom Utcai Idősek Otthona, Tapló utca telephely tetők részleges felújítása</t>
  </si>
  <si>
    <t>Fővárosi Önkormányzat Halom Utcai Idősek Otthona, Gergely utcai telephely csapadék elvezető belső rendszer és fürdőszobák felújítása</t>
  </si>
  <si>
    <t>Fővárosi Önkormányzat Halom Utcai Idősek Otthona, Gergely utcai telephelyen ápolási bútorok cseréje</t>
  </si>
  <si>
    <t>Fővárosi Önkormányzat Kamaraerdei Úti Idősek Otthona Rupphegyi telephely épület fürdőszobáinak szigetelés és burkolatok cseréje</t>
  </si>
  <si>
    <t>Fővárosi Önkormányzat Alacskai Úti Idősek Otthona bútorzat csere</t>
  </si>
  <si>
    <t>Fővárosi Önkormányzat Szombathelyi Idősek Otthona Teherlift létesítése</t>
  </si>
  <si>
    <t>Fővárosi Önkormányzat Szombathelyi Idősek Otthona, Nagykastély épület részleges átalakítása</t>
  </si>
  <si>
    <t xml:space="preserve">Fővárosi Önkormányzat Kútvölgyi Úti Idősek Otthona Főzőkonyha teljeskörű felújítása. </t>
  </si>
  <si>
    <t>Vámosmikolai Idősek Otthona Visegrádi telephely lakóépületekben személyfelvonó kialakítása</t>
  </si>
  <si>
    <t>Budapesti Módszertani Szociális Központ és Intézményei Dózsa György úti műhelyek és kiszolgáló helyiségek kialakítása</t>
  </si>
  <si>
    <t>Fordított Áfa</t>
  </si>
  <si>
    <t>Önkormányzati beruházások</t>
  </si>
  <si>
    <t>Önkormányzati felújítások</t>
  </si>
  <si>
    <t>FE018-7187</t>
  </si>
  <si>
    <t>2016-2018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</si>
</sst>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7"/>
      <name val="Times New Roman"/>
      <family val="1"/>
      <charset val="238"/>
    </font>
    <font>
      <sz val="7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10"/>
      <name val="MS Sans Serif"/>
      <family val="2"/>
      <charset val="238"/>
    </font>
    <font>
      <b/>
      <u/>
      <sz val="10"/>
      <name val="Times New Roman"/>
      <family val="1"/>
      <charset val="238"/>
    </font>
    <font>
      <b/>
      <i/>
      <u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u/>
      <sz val="10"/>
      <color rgb="FF000000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90">
    <xf numFmtId="0" fontId="0" fillId="0" borderId="0" xfId="0"/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horizontal="right"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Protection="1"/>
    <xf numFmtId="0" fontId="7" fillId="0" borderId="0" xfId="0" applyFont="1" applyFill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 hidden="1"/>
    </xf>
    <xf numFmtId="164" fontId="5" fillId="0" borderId="0" xfId="1" applyNumberFormat="1" applyFont="1" applyFill="1" applyBorder="1" applyAlignment="1" applyProtection="1">
      <alignment horizontal="center" vertical="center"/>
      <protection hidden="1"/>
    </xf>
    <xf numFmtId="164" fontId="5" fillId="0" borderId="0" xfId="1" applyNumberFormat="1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164" fontId="11" fillId="0" borderId="0" xfId="2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 vertical="center" wrapText="1"/>
      <protection locked="0"/>
    </xf>
    <xf numFmtId="1" fontId="3" fillId="0" borderId="0" xfId="0" applyNumberFormat="1" applyFont="1" applyFill="1" applyAlignment="1" applyProtection="1">
      <alignment horizontal="center" vertical="center" wrapText="1"/>
      <protection locked="0"/>
    </xf>
    <xf numFmtId="3" fontId="3" fillId="0" borderId="0" xfId="0" applyNumberFormat="1" applyFont="1" applyFill="1" applyAlignment="1" applyProtection="1">
      <alignment horizontal="right" vertical="center"/>
    </xf>
    <xf numFmtId="3" fontId="3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/>
    <xf numFmtId="0" fontId="12" fillId="0" borderId="0" xfId="0" applyFont="1" applyFill="1" applyAlignment="1" applyProtection="1">
      <alignment horizontal="left" vertical="center" wrapText="1"/>
      <protection locked="0"/>
    </xf>
    <xf numFmtId="3" fontId="12" fillId="0" borderId="0" xfId="0" applyNumberFormat="1" applyFont="1" applyFill="1" applyAlignment="1" applyProtection="1">
      <alignment horizontal="right" vertical="center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3" fontId="16" fillId="0" borderId="0" xfId="0" applyNumberFormat="1" applyFont="1" applyFill="1" applyAlignment="1" applyProtection="1">
      <alignment horizontal="right" vertical="center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7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/>
    <xf numFmtId="0" fontId="10" fillId="2" borderId="9" xfId="0" applyFont="1" applyFill="1" applyBorder="1" applyAlignment="1" applyProtection="1">
      <alignment horizontal="left" vertical="center" wrapText="1"/>
      <protection locked="0"/>
    </xf>
    <xf numFmtId="164" fontId="10" fillId="2" borderId="10" xfId="2" applyNumberFormat="1" applyFont="1" applyFill="1" applyBorder="1" applyAlignment="1" applyProtection="1">
      <alignment horizontal="center" vertical="center"/>
      <protection hidden="1"/>
    </xf>
    <xf numFmtId="1" fontId="16" fillId="2" borderId="10" xfId="0" applyNumberFormat="1" applyFont="1" applyFill="1" applyBorder="1" applyAlignment="1" applyProtection="1">
      <alignment horizontal="center" vertical="center" wrapText="1"/>
      <protection locked="0"/>
    </xf>
    <xf numFmtId="3" fontId="16" fillId="2" borderId="1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10" fillId="3" borderId="9" xfId="0" applyFont="1" applyFill="1" applyBorder="1" applyAlignment="1" applyProtection="1">
      <alignment horizontal="left" vertical="center" wrapText="1"/>
      <protection locked="0"/>
    </xf>
    <xf numFmtId="164" fontId="10" fillId="3" borderId="10" xfId="2" applyNumberFormat="1" applyFont="1" applyFill="1" applyBorder="1" applyAlignment="1" applyProtection="1">
      <alignment horizontal="center" vertical="center"/>
      <protection hidden="1"/>
    </xf>
    <xf numFmtId="1" fontId="16" fillId="3" borderId="10" xfId="0" applyNumberFormat="1" applyFont="1" applyFill="1" applyBorder="1" applyAlignment="1" applyProtection="1">
      <alignment horizontal="center" vertical="center" wrapText="1"/>
      <protection locked="0"/>
    </xf>
    <xf numFmtId="3" fontId="16" fillId="3" borderId="10" xfId="0" applyNumberFormat="1" applyFont="1" applyFill="1" applyBorder="1" applyAlignment="1" applyProtection="1">
      <alignment horizontal="right" vertical="center"/>
    </xf>
    <xf numFmtId="3" fontId="0" fillId="0" borderId="0" xfId="0" applyNumberFormat="1" applyFill="1"/>
    <xf numFmtId="0" fontId="18" fillId="0" borderId="0" xfId="0" applyFont="1" applyFill="1"/>
    <xf numFmtId="0" fontId="1" fillId="0" borderId="0" xfId="0" applyFont="1" applyFill="1" applyAlignment="1">
      <alignment horizontal="right"/>
    </xf>
    <xf numFmtId="3" fontId="1" fillId="0" borderId="0" xfId="0" applyNumberFormat="1" applyFont="1" applyFill="1"/>
    <xf numFmtId="0" fontId="1" fillId="0" borderId="9" xfId="0" applyFont="1" applyFill="1" applyBorder="1" applyAlignment="1">
      <alignment horizontal="right"/>
    </xf>
    <xf numFmtId="0" fontId="0" fillId="0" borderId="10" xfId="0" applyFill="1" applyBorder="1"/>
    <xf numFmtId="3" fontId="1" fillId="0" borderId="11" xfId="0" applyNumberFormat="1" applyFont="1" applyFill="1" applyBorder="1"/>
    <xf numFmtId="0" fontId="6" fillId="0" borderId="3" xfId="0" applyFont="1" applyFill="1" applyBorder="1" applyAlignment="1" applyProtection="1">
      <alignment horizontal="center" vertical="center" wrapText="1"/>
    </xf>
    <xf numFmtId="3" fontId="1" fillId="0" borderId="0" xfId="0" applyNumberFormat="1" applyFont="1" applyFill="1" applyBorder="1"/>
    <xf numFmtId="0" fontId="7" fillId="4" borderId="8" xfId="0" applyFont="1" applyFill="1" applyBorder="1" applyAlignment="1" applyProtection="1">
      <alignment horizontal="center" vertical="center"/>
    </xf>
    <xf numFmtId="3" fontId="3" fillId="4" borderId="0" xfId="0" applyNumberFormat="1" applyFont="1" applyFill="1" applyAlignment="1" applyProtection="1">
      <alignment horizontal="right" vertical="center"/>
    </xf>
    <xf numFmtId="3" fontId="12" fillId="4" borderId="0" xfId="0" applyNumberFormat="1" applyFont="1" applyFill="1" applyAlignment="1" applyProtection="1">
      <alignment horizontal="right" vertical="center"/>
    </xf>
    <xf numFmtId="3" fontId="16" fillId="4" borderId="0" xfId="0" applyNumberFormat="1" applyFont="1" applyFill="1" applyAlignment="1" applyProtection="1">
      <alignment horizontal="right" vertical="center"/>
    </xf>
    <xf numFmtId="3" fontId="16" fillId="4" borderId="10" xfId="0" applyNumberFormat="1" applyFont="1" applyFill="1" applyBorder="1" applyAlignment="1" applyProtection="1">
      <alignment horizontal="right" vertical="center"/>
    </xf>
    <xf numFmtId="3" fontId="3" fillId="4" borderId="0" xfId="0" applyNumberFormat="1" applyFont="1" applyFill="1" applyAlignment="1" applyProtection="1">
      <alignment horizontal="right" vertical="center"/>
      <protection locked="0"/>
    </xf>
    <xf numFmtId="3" fontId="16" fillId="2" borderId="16" xfId="0" applyNumberFormat="1" applyFont="1" applyFill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3" fontId="16" fillId="0" borderId="18" xfId="0" applyNumberFormat="1" applyFont="1" applyFill="1" applyBorder="1" applyAlignment="1" applyProtection="1">
      <alignment horizontal="center" vertical="center"/>
    </xf>
    <xf numFmtId="3" fontId="16" fillId="0" borderId="19" xfId="0" applyNumberFormat="1" applyFont="1" applyFill="1" applyBorder="1" applyAlignment="1" applyProtection="1">
      <alignment horizontal="center" vertical="center"/>
    </xf>
    <xf numFmtId="3" fontId="16" fillId="0" borderId="17" xfId="0" applyNumberFormat="1" applyFont="1" applyFill="1" applyBorder="1" applyAlignment="1" applyProtection="1">
      <alignment horizontal="center" vertical="center"/>
    </xf>
    <xf numFmtId="3" fontId="16" fillId="0" borderId="20" xfId="0" applyNumberFormat="1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3" fontId="6" fillId="4" borderId="3" xfId="0" applyNumberFormat="1" applyFont="1" applyFill="1" applyBorder="1" applyAlignment="1" applyProtection="1">
      <alignment horizontal="center" vertical="center" wrapText="1"/>
    </xf>
    <xf numFmtId="3" fontId="6" fillId="4" borderId="5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textRotation="90" wrapText="1"/>
    </xf>
    <xf numFmtId="0" fontId="5" fillId="0" borderId="4" xfId="0" applyFont="1" applyFill="1" applyBorder="1" applyAlignment="1" applyProtection="1">
      <alignment horizontal="center" vertical="center" textRotation="90" wrapText="1"/>
    </xf>
    <xf numFmtId="0" fontId="5" fillId="0" borderId="6" xfId="0" applyFont="1" applyFill="1" applyBorder="1" applyAlignment="1" applyProtection="1">
      <alignment horizontal="center" vertical="center" textRotation="90" wrapText="1"/>
    </xf>
    <xf numFmtId="0" fontId="5" fillId="0" borderId="3" xfId="0" applyFont="1" applyFill="1" applyBorder="1" applyAlignment="1" applyProtection="1">
      <alignment horizontal="center" vertical="center" textRotation="90" wrapText="1"/>
    </xf>
    <xf numFmtId="0" fontId="5" fillId="0" borderId="5" xfId="0" applyFont="1" applyFill="1" applyBorder="1" applyAlignment="1" applyProtection="1">
      <alignment horizontal="center" vertical="center" textRotation="90" wrapText="1"/>
    </xf>
    <xf numFmtId="0" fontId="5" fillId="0" borderId="7" xfId="0" applyFont="1" applyFill="1" applyBorder="1" applyAlignment="1" applyProtection="1">
      <alignment horizontal="center" vertical="center" textRotation="90" wrapText="1"/>
    </xf>
    <xf numFmtId="0" fontId="5" fillId="0" borderId="3" xfId="0" applyFont="1" applyFill="1" applyBorder="1" applyAlignment="1" applyProtection="1">
      <alignment vertical="center" textRotation="90" wrapText="1"/>
    </xf>
    <xf numFmtId="0" fontId="5" fillId="0" borderId="5" xfId="0" applyFont="1" applyFill="1" applyBorder="1" applyAlignment="1" applyProtection="1">
      <alignment vertical="center" textRotation="90" wrapText="1"/>
    </xf>
    <xf numFmtId="3" fontId="6" fillId="0" borderId="1" xfId="0" applyNumberFormat="1" applyFont="1" applyFill="1" applyBorder="1" applyAlignment="1" applyProtection="1">
      <alignment horizontal="center" vertical="center" wrapText="1"/>
    </xf>
  </cellXfs>
  <cellStyles count="3">
    <cellStyle name="Normál" xfId="0" builtinId="0"/>
    <cellStyle name="Normál_november_munkaanyag" xfId="1"/>
    <cellStyle name="Normál_TERV11_munkaanyag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72"/>
  <sheetViews>
    <sheetView tabSelected="1" topLeftCell="F1" zoomScale="120" zoomScaleNormal="120" workbookViewId="0">
      <selection activeCell="W7" sqref="W7"/>
    </sheetView>
  </sheetViews>
  <sheetFormatPr defaultColWidth="8" defaultRowHeight="15" x14ac:dyDescent="0.25"/>
  <cols>
    <col min="1" max="1" width="8.85546875" style="42" hidden="1" customWidth="1"/>
    <col min="2" max="2" width="8.7109375" style="42" hidden="1" customWidth="1"/>
    <col min="3" max="3" width="12.7109375" style="42" hidden="1" customWidth="1"/>
    <col min="4" max="5" width="6.7109375" style="42" hidden="1" customWidth="1"/>
    <col min="6" max="6" width="61.140625" style="42" customWidth="1"/>
    <col min="7" max="7" width="10.28515625" style="42" customWidth="1"/>
    <col min="8" max="8" width="13.42578125" style="42" customWidth="1"/>
    <col min="9" max="11" width="13" style="42" customWidth="1"/>
    <col min="12" max="12" width="15.140625" style="42" customWidth="1"/>
    <col min="13" max="13" width="13.140625" style="42" customWidth="1"/>
    <col min="14" max="15" width="14.7109375" style="42" customWidth="1"/>
    <col min="16" max="16" width="13" style="42" customWidth="1"/>
    <col min="17" max="17" width="16.140625" style="42" customWidth="1"/>
    <col min="18" max="18" width="17" style="42" customWidth="1"/>
    <col min="19" max="19" width="12" style="42" customWidth="1"/>
    <col min="20" max="20" width="19.42578125" style="42" customWidth="1"/>
    <col min="21" max="21" width="19.5703125" style="42" customWidth="1"/>
    <col min="22" max="35" width="8" style="42"/>
    <col min="36" max="36" width="27.140625" style="42" customWidth="1"/>
    <col min="37" max="16384" width="8" style="42"/>
  </cols>
  <sheetData>
    <row r="1" spans="1:21" s="7" customFormat="1" ht="15" customHeight="1" x14ac:dyDescent="0.2">
      <c r="A1" s="1"/>
      <c r="B1" s="1"/>
      <c r="C1" s="1"/>
      <c r="D1" s="1"/>
      <c r="E1" s="2"/>
      <c r="F1" s="3"/>
      <c r="G1" s="3"/>
      <c r="H1" s="3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 t="s">
        <v>1</v>
      </c>
    </row>
    <row r="2" spans="1:21" s="8" customFormat="1" ht="24.75" customHeight="1" x14ac:dyDescent="0.25">
      <c r="A2" s="81" t="s">
        <v>2</v>
      </c>
      <c r="B2" s="84" t="s">
        <v>3</v>
      </c>
      <c r="C2" s="84" t="s">
        <v>4</v>
      </c>
      <c r="D2" s="84" t="s">
        <v>5</v>
      </c>
      <c r="E2" s="87" t="s">
        <v>6</v>
      </c>
      <c r="F2" s="76" t="s">
        <v>0</v>
      </c>
      <c r="G2" s="76" t="s">
        <v>7</v>
      </c>
      <c r="H2" s="76" t="s">
        <v>37</v>
      </c>
      <c r="I2" s="76" t="s">
        <v>8</v>
      </c>
      <c r="J2" s="76" t="s">
        <v>9</v>
      </c>
      <c r="K2" s="78" t="s">
        <v>30</v>
      </c>
      <c r="L2" s="70" t="s">
        <v>42</v>
      </c>
      <c r="M2" s="71"/>
      <c r="N2" s="71"/>
      <c r="O2" s="71"/>
      <c r="P2" s="71"/>
      <c r="Q2" s="71"/>
      <c r="R2" s="72"/>
      <c r="S2" s="73" t="s">
        <v>33</v>
      </c>
      <c r="T2" s="89" t="s">
        <v>34</v>
      </c>
      <c r="U2" s="89"/>
    </row>
    <row r="3" spans="1:21" s="8" customFormat="1" ht="59.25" customHeight="1" x14ac:dyDescent="0.25">
      <c r="A3" s="82"/>
      <c r="B3" s="85"/>
      <c r="C3" s="85"/>
      <c r="D3" s="85"/>
      <c r="E3" s="88"/>
      <c r="F3" s="77"/>
      <c r="G3" s="77"/>
      <c r="H3" s="77"/>
      <c r="I3" s="77"/>
      <c r="J3" s="77"/>
      <c r="K3" s="79"/>
      <c r="L3" s="70" t="s">
        <v>41</v>
      </c>
      <c r="M3" s="71"/>
      <c r="N3" s="72"/>
      <c r="O3" s="70" t="s">
        <v>40</v>
      </c>
      <c r="P3" s="72"/>
      <c r="Q3" s="75" t="s">
        <v>15</v>
      </c>
      <c r="R3" s="75"/>
      <c r="S3" s="74"/>
      <c r="T3" s="65" t="s">
        <v>35</v>
      </c>
      <c r="U3" s="65" t="s">
        <v>36</v>
      </c>
    </row>
    <row r="4" spans="1:21" s="8" customFormat="1" ht="62.45" customHeight="1" x14ac:dyDescent="0.25">
      <c r="A4" s="82"/>
      <c r="B4" s="85"/>
      <c r="C4" s="85"/>
      <c r="D4" s="85"/>
      <c r="E4" s="88"/>
      <c r="F4" s="77"/>
      <c r="G4" s="77"/>
      <c r="H4" s="77"/>
      <c r="I4" s="77"/>
      <c r="J4" s="77"/>
      <c r="K4" s="80"/>
      <c r="L4" s="54" t="s">
        <v>28</v>
      </c>
      <c r="M4" s="63" t="s">
        <v>29</v>
      </c>
      <c r="N4" s="54" t="s">
        <v>68</v>
      </c>
      <c r="O4" s="54" t="s">
        <v>31</v>
      </c>
      <c r="P4" s="54" t="s">
        <v>32</v>
      </c>
      <c r="Q4" s="54" t="s">
        <v>28</v>
      </c>
      <c r="R4" s="54" t="s">
        <v>29</v>
      </c>
      <c r="S4" s="74"/>
      <c r="T4" s="64" t="s">
        <v>69</v>
      </c>
      <c r="U4" s="64" t="s">
        <v>70</v>
      </c>
    </row>
    <row r="5" spans="1:21" s="8" customFormat="1" ht="32.25" customHeight="1" thickBot="1" x14ac:dyDescent="0.3">
      <c r="A5" s="83"/>
      <c r="B5" s="86"/>
      <c r="C5" s="9" t="s">
        <v>10</v>
      </c>
      <c r="D5" s="9" t="s">
        <v>11</v>
      </c>
      <c r="E5" s="10" t="s">
        <v>12</v>
      </c>
      <c r="F5" s="11">
        <v>1</v>
      </c>
      <c r="G5" s="11">
        <v>2</v>
      </c>
      <c r="H5" s="11">
        <v>3</v>
      </c>
      <c r="I5" s="11">
        <v>4</v>
      </c>
      <c r="J5" s="11">
        <v>5</v>
      </c>
      <c r="K5" s="56">
        <v>6</v>
      </c>
      <c r="L5" s="11">
        <v>7</v>
      </c>
      <c r="M5" s="11">
        <v>8</v>
      </c>
      <c r="N5" s="11">
        <v>8</v>
      </c>
      <c r="O5" s="11">
        <v>9</v>
      </c>
      <c r="P5" s="11">
        <v>10</v>
      </c>
      <c r="Q5" s="11">
        <v>11</v>
      </c>
      <c r="R5" s="11">
        <v>12</v>
      </c>
      <c r="S5" s="11">
        <v>13</v>
      </c>
      <c r="T5" s="11">
        <v>14</v>
      </c>
      <c r="U5" s="11">
        <v>15</v>
      </c>
    </row>
    <row r="6" spans="1:21" s="22" customFormat="1" ht="15.75" customHeight="1" x14ac:dyDescent="0.25">
      <c r="A6" s="12"/>
      <c r="B6" s="12"/>
      <c r="C6" s="13"/>
      <c r="D6" s="14"/>
      <c r="E6" s="15"/>
      <c r="F6" s="16" t="s">
        <v>13</v>
      </c>
      <c r="G6" s="17"/>
      <c r="H6" s="18"/>
      <c r="I6" s="19"/>
      <c r="J6" s="20"/>
      <c r="K6" s="57"/>
      <c r="L6" s="21"/>
      <c r="M6" s="20"/>
      <c r="N6" s="20"/>
      <c r="O6" s="20"/>
      <c r="P6" s="21"/>
      <c r="Q6" s="21"/>
      <c r="R6" s="21"/>
      <c r="S6" s="61"/>
      <c r="T6" s="21"/>
      <c r="U6" s="21"/>
    </row>
    <row r="7" spans="1:21" s="22" customFormat="1" x14ac:dyDescent="0.25">
      <c r="A7" s="12"/>
      <c r="B7" s="12"/>
      <c r="C7" s="13"/>
      <c r="D7" s="14"/>
      <c r="E7" s="15"/>
      <c r="F7" s="23"/>
      <c r="G7" s="18"/>
      <c r="H7" s="18"/>
      <c r="I7" s="19"/>
      <c r="J7" s="24"/>
      <c r="K7" s="58"/>
      <c r="L7" s="24"/>
      <c r="M7" s="24"/>
      <c r="N7" s="24"/>
      <c r="O7" s="24"/>
      <c r="P7" s="24"/>
      <c r="Q7" s="24"/>
      <c r="R7" s="24"/>
      <c r="S7" s="58"/>
      <c r="T7" s="24"/>
      <c r="U7" s="24"/>
    </row>
    <row r="8" spans="1:21" s="22" customFormat="1" x14ac:dyDescent="0.25">
      <c r="A8" s="12"/>
      <c r="B8" s="12"/>
      <c r="C8" s="13"/>
      <c r="D8" s="14"/>
      <c r="E8" s="15"/>
      <c r="F8" s="25" t="s">
        <v>43</v>
      </c>
      <c r="G8" s="18"/>
      <c r="H8" s="18"/>
      <c r="I8" s="19"/>
      <c r="J8" s="24"/>
      <c r="K8" s="58"/>
      <c r="L8" s="24"/>
      <c r="M8" s="24"/>
      <c r="N8" s="24"/>
      <c r="O8" s="24"/>
      <c r="P8" s="24"/>
      <c r="Q8" s="24"/>
      <c r="R8" s="24"/>
      <c r="S8" s="58"/>
      <c r="T8" s="24"/>
      <c r="U8" s="24"/>
    </row>
    <row r="9" spans="1:21" s="22" customFormat="1" x14ac:dyDescent="0.25">
      <c r="A9" s="12"/>
      <c r="B9" s="12"/>
      <c r="C9" s="13"/>
      <c r="D9" s="14"/>
      <c r="E9" s="15"/>
      <c r="F9" s="26" t="s">
        <v>56</v>
      </c>
      <c r="G9" s="18">
        <v>210901</v>
      </c>
      <c r="H9" s="18" t="s">
        <v>38</v>
      </c>
      <c r="I9" s="19">
        <v>2018</v>
      </c>
      <c r="J9" s="20">
        <v>35000</v>
      </c>
      <c r="K9" s="57">
        <v>35000</v>
      </c>
      <c r="L9" s="20">
        <v>27559</v>
      </c>
      <c r="M9" s="20"/>
      <c r="N9" s="20">
        <f>K9-L9</f>
        <v>7441</v>
      </c>
      <c r="O9" s="20"/>
      <c r="P9" s="20"/>
      <c r="Q9" s="20"/>
      <c r="R9" s="20"/>
      <c r="S9" s="57"/>
      <c r="T9" s="20"/>
      <c r="U9" s="20"/>
    </row>
    <row r="10" spans="1:21" s="22" customFormat="1" ht="5.25" customHeight="1" x14ac:dyDescent="0.25">
      <c r="A10" s="12"/>
      <c r="B10" s="12"/>
      <c r="C10" s="13"/>
      <c r="D10" s="14"/>
      <c r="E10" s="15"/>
      <c r="F10" s="26"/>
      <c r="G10" s="18"/>
      <c r="H10" s="18"/>
      <c r="I10" s="19"/>
      <c r="J10" s="20"/>
      <c r="K10" s="57"/>
      <c r="L10" s="20"/>
      <c r="M10" s="20"/>
      <c r="N10" s="20"/>
      <c r="O10" s="20"/>
      <c r="P10" s="20"/>
      <c r="Q10" s="20"/>
      <c r="R10" s="20"/>
      <c r="S10" s="57"/>
      <c r="T10" s="20"/>
      <c r="U10" s="20"/>
    </row>
    <row r="11" spans="1:21" s="22" customFormat="1" x14ac:dyDescent="0.25">
      <c r="A11" s="12"/>
      <c r="B11" s="12"/>
      <c r="C11" s="13"/>
      <c r="D11" s="14"/>
      <c r="E11" s="15"/>
      <c r="F11" s="27" t="s">
        <v>44</v>
      </c>
      <c r="G11" s="18"/>
      <c r="H11" s="18"/>
      <c r="I11" s="19"/>
      <c r="J11" s="28">
        <f>SUM(J9:J10)</f>
        <v>35000</v>
      </c>
      <c r="K11" s="59">
        <f>SUM(K9:K10)</f>
        <v>35000</v>
      </c>
      <c r="L11" s="28">
        <f t="shared" ref="L11:P11" si="0">SUM(L9:L10)</f>
        <v>27559</v>
      </c>
      <c r="M11" s="28">
        <f t="shared" ref="M11" si="1">SUM(M9:M10)</f>
        <v>0</v>
      </c>
      <c r="N11" s="28">
        <f t="shared" si="0"/>
        <v>7441</v>
      </c>
      <c r="O11" s="28">
        <f t="shared" si="0"/>
        <v>0</v>
      </c>
      <c r="P11" s="28">
        <f t="shared" si="0"/>
        <v>0</v>
      </c>
      <c r="Q11" s="28"/>
      <c r="R11" s="28"/>
      <c r="S11" s="59">
        <f t="shared" ref="S11:T11" si="2">SUM(S9:S10)</f>
        <v>0</v>
      </c>
      <c r="T11" s="28">
        <f t="shared" si="2"/>
        <v>0</v>
      </c>
      <c r="U11" s="28"/>
    </row>
    <row r="12" spans="1:21" s="22" customFormat="1" x14ac:dyDescent="0.25">
      <c r="A12" s="12"/>
      <c r="B12" s="12"/>
      <c r="C12" s="13"/>
      <c r="D12" s="14"/>
      <c r="E12" s="15"/>
      <c r="F12" s="26"/>
      <c r="G12" s="18"/>
      <c r="H12" s="18"/>
      <c r="I12" s="19"/>
      <c r="J12" s="20"/>
      <c r="K12" s="57"/>
      <c r="L12" s="20"/>
      <c r="M12" s="20"/>
      <c r="N12" s="20"/>
      <c r="O12" s="20"/>
      <c r="P12" s="20"/>
      <c r="Q12" s="20"/>
      <c r="R12" s="20"/>
      <c r="S12" s="57"/>
      <c r="T12" s="20"/>
      <c r="U12" s="20"/>
    </row>
    <row r="13" spans="1:21" s="22" customFormat="1" x14ac:dyDescent="0.25">
      <c r="A13" s="12"/>
      <c r="B13" s="12"/>
      <c r="C13" s="13"/>
      <c r="D13" s="14"/>
      <c r="E13" s="15"/>
      <c r="F13" s="25" t="s">
        <v>45</v>
      </c>
      <c r="G13" s="18"/>
      <c r="H13" s="18"/>
      <c r="I13" s="19"/>
      <c r="J13" s="20"/>
      <c r="K13" s="57"/>
      <c r="L13" s="20"/>
      <c r="M13" s="20"/>
      <c r="N13" s="20"/>
      <c r="O13" s="20"/>
      <c r="P13" s="20"/>
      <c r="Q13" s="20"/>
      <c r="R13" s="20"/>
      <c r="S13" s="57"/>
      <c r="T13" s="20"/>
      <c r="U13" s="20"/>
    </row>
    <row r="14" spans="1:21" s="22" customFormat="1" ht="25.5" x14ac:dyDescent="0.25">
      <c r="A14" s="12"/>
      <c r="B14" s="12"/>
      <c r="C14" s="13"/>
      <c r="D14" s="14"/>
      <c r="E14" s="15"/>
      <c r="F14" s="26" t="s">
        <v>57</v>
      </c>
      <c r="G14" s="18">
        <v>210601</v>
      </c>
      <c r="H14" s="18" t="s">
        <v>38</v>
      </c>
      <c r="I14" s="19">
        <v>2018</v>
      </c>
      <c r="J14" s="20">
        <v>2000</v>
      </c>
      <c r="K14" s="57">
        <v>2000</v>
      </c>
      <c r="L14" s="20">
        <v>1575</v>
      </c>
      <c r="M14" s="20">
        <v>425</v>
      </c>
      <c r="N14" s="20"/>
      <c r="O14" s="20"/>
      <c r="P14" s="20"/>
      <c r="Q14" s="20"/>
      <c r="R14" s="20"/>
      <c r="S14" s="57"/>
      <c r="T14" s="20"/>
      <c r="U14" s="20"/>
    </row>
    <row r="15" spans="1:21" s="22" customFormat="1" ht="25.5" x14ac:dyDescent="0.25">
      <c r="A15" s="12"/>
      <c r="B15" s="12"/>
      <c r="C15" s="13"/>
      <c r="D15" s="14"/>
      <c r="E15" s="15"/>
      <c r="F15" s="26" t="s">
        <v>58</v>
      </c>
      <c r="G15" s="18">
        <v>210601</v>
      </c>
      <c r="H15" s="18" t="s">
        <v>39</v>
      </c>
      <c r="I15" s="19">
        <v>2018</v>
      </c>
      <c r="J15" s="20">
        <v>6200</v>
      </c>
      <c r="K15" s="57">
        <v>6200</v>
      </c>
      <c r="O15" s="20">
        <f>K15*100/127</f>
        <v>4881.8897637795271</v>
      </c>
      <c r="P15" s="20">
        <f>K15-O15</f>
        <v>1318.1102362204729</v>
      </c>
      <c r="Q15" s="20"/>
      <c r="R15" s="20"/>
      <c r="S15" s="57"/>
      <c r="T15" s="20"/>
      <c r="U15" s="20"/>
    </row>
    <row r="16" spans="1:21" s="22" customFormat="1" ht="25.5" x14ac:dyDescent="0.25">
      <c r="A16" s="12"/>
      <c r="B16" s="12"/>
      <c r="C16" s="13"/>
      <c r="D16" s="14"/>
      <c r="E16" s="15"/>
      <c r="F16" s="26" t="s">
        <v>59</v>
      </c>
      <c r="G16" s="18">
        <v>210601</v>
      </c>
      <c r="H16" s="18" t="s">
        <v>39</v>
      </c>
      <c r="I16" s="19" t="s">
        <v>14</v>
      </c>
      <c r="J16" s="20">
        <v>60723</v>
      </c>
      <c r="K16" s="57">
        <v>22300</v>
      </c>
      <c r="O16" s="20">
        <f>K16*100/127</f>
        <v>17559.055118110235</v>
      </c>
      <c r="P16" s="20">
        <f>K16-O16</f>
        <v>4740.9448818897654</v>
      </c>
      <c r="Q16" s="20"/>
      <c r="R16" s="20"/>
      <c r="S16" s="57">
        <v>38423</v>
      </c>
      <c r="T16" s="20"/>
      <c r="U16" s="20">
        <v>38423</v>
      </c>
    </row>
    <row r="17" spans="1:21" s="22" customFormat="1" ht="25.5" x14ac:dyDescent="0.25">
      <c r="A17" s="12"/>
      <c r="B17" s="12"/>
      <c r="C17" s="13"/>
      <c r="D17" s="14"/>
      <c r="E17" s="15"/>
      <c r="F17" s="26" t="s">
        <v>60</v>
      </c>
      <c r="G17" s="18">
        <v>210601</v>
      </c>
      <c r="H17" s="18" t="s">
        <v>38</v>
      </c>
      <c r="I17" s="19" t="s">
        <v>14</v>
      </c>
      <c r="J17" s="20">
        <v>59330</v>
      </c>
      <c r="K17" s="57">
        <v>20000</v>
      </c>
      <c r="L17" s="20">
        <v>15748</v>
      </c>
      <c r="M17" s="20">
        <v>4252</v>
      </c>
      <c r="N17" s="20"/>
      <c r="O17" s="20"/>
      <c r="P17" s="20"/>
      <c r="Q17" s="20"/>
      <c r="R17" s="20"/>
      <c r="S17" s="57">
        <v>39330</v>
      </c>
      <c r="T17" s="20">
        <v>39330</v>
      </c>
      <c r="U17" s="20"/>
    </row>
    <row r="18" spans="1:21" s="22" customFormat="1" ht="3" customHeight="1" x14ac:dyDescent="0.25">
      <c r="A18" s="12"/>
      <c r="B18" s="12"/>
      <c r="C18" s="13"/>
      <c r="D18" s="14"/>
      <c r="E18" s="15"/>
      <c r="F18" s="26"/>
      <c r="G18" s="18"/>
      <c r="H18" s="18"/>
      <c r="I18" s="19"/>
      <c r="J18" s="20"/>
      <c r="K18" s="57"/>
      <c r="L18" s="20"/>
      <c r="M18" s="20"/>
      <c r="N18" s="20"/>
      <c r="O18" s="20"/>
      <c r="P18" s="20"/>
      <c r="Q18" s="20"/>
      <c r="R18" s="20"/>
      <c r="S18" s="57"/>
      <c r="T18" s="20"/>
      <c r="U18" s="20"/>
    </row>
    <row r="19" spans="1:21" s="22" customFormat="1" x14ac:dyDescent="0.25">
      <c r="A19" s="12"/>
      <c r="B19" s="12"/>
      <c r="C19" s="13"/>
      <c r="D19" s="14"/>
      <c r="E19" s="15"/>
      <c r="F19" s="27" t="s">
        <v>46</v>
      </c>
      <c r="G19" s="18"/>
      <c r="H19" s="18"/>
      <c r="I19" s="19"/>
      <c r="J19" s="28">
        <f>SUM(J14:J18)</f>
        <v>128253</v>
      </c>
      <c r="K19" s="59">
        <f>SUM(K14:K18)</f>
        <v>50500</v>
      </c>
      <c r="L19" s="28">
        <f t="shared" ref="L19:P19" si="3">SUM(L14:L18)</f>
        <v>17323</v>
      </c>
      <c r="M19" s="28">
        <f t="shared" ref="M19" si="4">SUM(M14:M18)</f>
        <v>4677</v>
      </c>
      <c r="N19" s="28">
        <f t="shared" si="3"/>
        <v>0</v>
      </c>
      <c r="O19" s="28">
        <f t="shared" si="3"/>
        <v>22440.944881889762</v>
      </c>
      <c r="P19" s="28">
        <f t="shared" si="3"/>
        <v>6059.0551181102383</v>
      </c>
      <c r="Q19" s="28"/>
      <c r="R19" s="28"/>
      <c r="S19" s="59">
        <f t="shared" ref="S19:U19" si="5">SUM(S14:S18)</f>
        <v>77753</v>
      </c>
      <c r="T19" s="28">
        <f t="shared" si="5"/>
        <v>39330</v>
      </c>
      <c r="U19" s="28">
        <f t="shared" si="5"/>
        <v>38423</v>
      </c>
    </row>
    <row r="20" spans="1:21" s="22" customFormat="1" x14ac:dyDescent="0.25">
      <c r="A20" s="12"/>
      <c r="B20" s="12"/>
      <c r="C20" s="13"/>
      <c r="D20" s="14"/>
      <c r="E20" s="15"/>
      <c r="F20" s="26"/>
      <c r="G20" s="18"/>
      <c r="H20" s="18"/>
      <c r="I20" s="19"/>
      <c r="J20" s="20"/>
      <c r="K20" s="57"/>
      <c r="L20" s="20"/>
      <c r="M20" s="20"/>
      <c r="N20" s="20"/>
      <c r="O20" s="20"/>
      <c r="P20" s="20"/>
      <c r="Q20" s="20"/>
      <c r="R20" s="20"/>
      <c r="S20" s="57"/>
      <c r="T20" s="20"/>
      <c r="U20" s="20"/>
    </row>
    <row r="21" spans="1:21" s="22" customFormat="1" x14ac:dyDescent="0.25">
      <c r="A21" s="12"/>
      <c r="B21" s="12"/>
      <c r="C21" s="13"/>
      <c r="D21" s="14"/>
      <c r="E21" s="15"/>
      <c r="F21" s="29" t="s">
        <v>47</v>
      </c>
      <c r="G21" s="18"/>
      <c r="H21" s="18"/>
      <c r="I21" s="19"/>
      <c r="J21" s="20"/>
      <c r="K21" s="57"/>
      <c r="L21" s="20"/>
      <c r="M21" s="20"/>
      <c r="N21" s="20"/>
      <c r="O21" s="20"/>
      <c r="P21" s="20"/>
      <c r="Q21" s="20"/>
      <c r="R21" s="20"/>
      <c r="S21" s="57"/>
      <c r="T21" s="20"/>
      <c r="U21" s="20"/>
    </row>
    <row r="22" spans="1:21" s="22" customFormat="1" ht="25.5" x14ac:dyDescent="0.25">
      <c r="A22" s="12"/>
      <c r="B22" s="12"/>
      <c r="C22" s="13"/>
      <c r="D22" s="14"/>
      <c r="E22" s="15"/>
      <c r="F22" s="30" t="s">
        <v>61</v>
      </c>
      <c r="G22" s="18">
        <v>210701</v>
      </c>
      <c r="H22" s="18" t="s">
        <v>39</v>
      </c>
      <c r="I22" s="19">
        <v>2018</v>
      </c>
      <c r="J22" s="20">
        <v>15500</v>
      </c>
      <c r="K22" s="57">
        <v>15500</v>
      </c>
      <c r="O22" s="20">
        <v>12200</v>
      </c>
      <c r="P22" s="20">
        <f>K22-O22</f>
        <v>3300</v>
      </c>
      <c r="Q22" s="20"/>
      <c r="R22" s="20"/>
      <c r="S22" s="57"/>
      <c r="T22" s="20"/>
      <c r="U22" s="20"/>
    </row>
    <row r="23" spans="1:21" s="22" customFormat="1" ht="3.75" customHeight="1" x14ac:dyDescent="0.25">
      <c r="A23" s="12"/>
      <c r="B23" s="12"/>
      <c r="C23" s="13"/>
      <c r="D23" s="14"/>
      <c r="E23" s="15"/>
      <c r="F23" s="30"/>
      <c r="G23" s="18"/>
      <c r="H23" s="18"/>
      <c r="I23" s="19"/>
      <c r="J23" s="20"/>
      <c r="K23" s="57"/>
      <c r="L23" s="20"/>
      <c r="M23" s="20"/>
      <c r="N23" s="20"/>
      <c r="O23" s="20"/>
      <c r="P23" s="20"/>
      <c r="Q23" s="20"/>
      <c r="R23" s="20"/>
      <c r="S23" s="57"/>
      <c r="T23" s="20"/>
      <c r="U23" s="20"/>
    </row>
    <row r="24" spans="1:21" s="22" customFormat="1" x14ac:dyDescent="0.25">
      <c r="A24" s="12"/>
      <c r="B24" s="12"/>
      <c r="C24" s="13"/>
      <c r="D24" s="14"/>
      <c r="E24" s="15"/>
      <c r="F24" s="31" t="s">
        <v>48</v>
      </c>
      <c r="G24" s="18"/>
      <c r="H24" s="18"/>
      <c r="I24" s="19"/>
      <c r="J24" s="28">
        <f>SUM(J22:J23)</f>
        <v>15500</v>
      </c>
      <c r="K24" s="59">
        <f>SUM(K22:K23)</f>
        <v>15500</v>
      </c>
      <c r="L24" s="28">
        <f t="shared" ref="L24:P24" si="6">SUM(L22:L23)</f>
        <v>0</v>
      </c>
      <c r="M24" s="28">
        <f t="shared" ref="M24" si="7">SUM(M22:M23)</f>
        <v>0</v>
      </c>
      <c r="N24" s="28">
        <f t="shared" si="6"/>
        <v>0</v>
      </c>
      <c r="O24" s="28">
        <f t="shared" si="6"/>
        <v>12200</v>
      </c>
      <c r="P24" s="28">
        <f t="shared" si="6"/>
        <v>3300</v>
      </c>
      <c r="Q24" s="28"/>
      <c r="R24" s="28"/>
      <c r="S24" s="59">
        <f t="shared" ref="S24:T24" si="8">SUM(S22:S23)</f>
        <v>0</v>
      </c>
      <c r="T24" s="28">
        <f t="shared" si="8"/>
        <v>0</v>
      </c>
      <c r="U24" s="28"/>
    </row>
    <row r="25" spans="1:21" s="22" customFormat="1" x14ac:dyDescent="0.25">
      <c r="A25" s="12"/>
      <c r="B25" s="12"/>
      <c r="C25" s="13"/>
      <c r="D25" s="14"/>
      <c r="E25" s="15"/>
      <c r="F25" s="26"/>
      <c r="G25" s="18"/>
      <c r="H25" s="18"/>
      <c r="I25" s="19"/>
      <c r="J25" s="20"/>
      <c r="K25" s="57"/>
      <c r="L25" s="20"/>
      <c r="M25" s="20"/>
      <c r="N25" s="20"/>
      <c r="O25" s="20"/>
      <c r="P25" s="20"/>
      <c r="Q25" s="20"/>
      <c r="R25" s="20"/>
      <c r="S25" s="57"/>
      <c r="T25" s="20"/>
      <c r="U25" s="20"/>
    </row>
    <row r="26" spans="1:21" s="22" customFormat="1" x14ac:dyDescent="0.25">
      <c r="A26" s="12"/>
      <c r="B26" s="12"/>
      <c r="C26" s="13"/>
      <c r="D26" s="14"/>
      <c r="E26" s="15"/>
      <c r="F26" s="29" t="s">
        <v>49</v>
      </c>
      <c r="G26" s="18"/>
      <c r="H26" s="18"/>
      <c r="I26" s="19"/>
      <c r="J26" s="20"/>
      <c r="K26" s="57"/>
      <c r="L26" s="20"/>
      <c r="M26" s="20"/>
      <c r="N26" s="20"/>
      <c r="O26" s="20"/>
      <c r="P26" s="20"/>
      <c r="Q26" s="20"/>
      <c r="R26" s="20"/>
      <c r="S26" s="57"/>
      <c r="T26" s="20"/>
      <c r="U26" s="20"/>
    </row>
    <row r="27" spans="1:21" s="22" customFormat="1" x14ac:dyDescent="0.25">
      <c r="A27" s="12"/>
      <c r="B27" s="12"/>
      <c r="C27" s="13"/>
      <c r="D27" s="14"/>
      <c r="E27" s="15"/>
      <c r="F27" s="26" t="s">
        <v>62</v>
      </c>
      <c r="G27" s="18">
        <v>210301</v>
      </c>
      <c r="H27" s="18" t="s">
        <v>38</v>
      </c>
      <c r="I27" s="19" t="s">
        <v>14</v>
      </c>
      <c r="J27" s="20">
        <v>62500</v>
      </c>
      <c r="K27" s="57">
        <v>21680</v>
      </c>
      <c r="L27" s="20">
        <v>17071</v>
      </c>
      <c r="M27" s="20">
        <v>4609</v>
      </c>
      <c r="N27" s="20"/>
      <c r="O27" s="20"/>
      <c r="P27" s="20"/>
      <c r="Q27" s="20"/>
      <c r="R27" s="20"/>
      <c r="S27" s="57">
        <v>40820</v>
      </c>
      <c r="T27" s="20">
        <v>40820</v>
      </c>
      <c r="U27" s="20"/>
    </row>
    <row r="28" spans="1:21" s="22" customFormat="1" ht="3" customHeight="1" x14ac:dyDescent="0.25">
      <c r="A28" s="12"/>
      <c r="B28" s="12"/>
      <c r="C28" s="13"/>
      <c r="D28" s="14"/>
      <c r="E28" s="15"/>
      <c r="F28" s="26"/>
      <c r="G28" s="18"/>
      <c r="H28" s="18"/>
      <c r="I28" s="19"/>
      <c r="J28" s="20"/>
      <c r="K28" s="57"/>
      <c r="L28" s="20"/>
      <c r="M28" s="20"/>
      <c r="N28" s="20"/>
      <c r="O28" s="20"/>
      <c r="P28" s="20"/>
      <c r="Q28" s="20"/>
      <c r="R28" s="20"/>
      <c r="S28" s="57"/>
      <c r="T28" s="20"/>
      <c r="U28" s="20"/>
    </row>
    <row r="29" spans="1:21" s="22" customFormat="1" x14ac:dyDescent="0.25">
      <c r="A29" s="12"/>
      <c r="B29" s="12"/>
      <c r="C29" s="13"/>
      <c r="D29" s="14"/>
      <c r="E29" s="15"/>
      <c r="F29" s="31" t="s">
        <v>50</v>
      </c>
      <c r="G29" s="18"/>
      <c r="H29" s="18"/>
      <c r="I29" s="19"/>
      <c r="J29" s="28">
        <f>SUM(J27:J28)</f>
        <v>62500</v>
      </c>
      <c r="K29" s="59">
        <f>SUM(K27:K28)</f>
        <v>21680</v>
      </c>
      <c r="L29" s="28">
        <f t="shared" ref="L29:P29" si="9">SUM(L27:L28)</f>
        <v>17071</v>
      </c>
      <c r="M29" s="28">
        <f t="shared" ref="M29" si="10">SUM(M27:M28)</f>
        <v>4609</v>
      </c>
      <c r="N29" s="28">
        <f t="shared" si="9"/>
        <v>0</v>
      </c>
      <c r="O29" s="28">
        <f t="shared" si="9"/>
        <v>0</v>
      </c>
      <c r="P29" s="28">
        <f t="shared" si="9"/>
        <v>0</v>
      </c>
      <c r="Q29" s="28"/>
      <c r="R29" s="28"/>
      <c r="S29" s="59">
        <f t="shared" ref="S29:U29" si="11">SUM(S27:S28)</f>
        <v>40820</v>
      </c>
      <c r="T29" s="28">
        <f t="shared" si="11"/>
        <v>40820</v>
      </c>
      <c r="U29" s="28">
        <f t="shared" si="11"/>
        <v>0</v>
      </c>
    </row>
    <row r="30" spans="1:21" s="22" customFormat="1" x14ac:dyDescent="0.25">
      <c r="A30" s="12"/>
      <c r="B30" s="12"/>
      <c r="C30" s="13"/>
      <c r="D30" s="14"/>
      <c r="E30" s="15"/>
      <c r="F30" s="26"/>
      <c r="G30" s="18"/>
      <c r="H30" s="18"/>
      <c r="I30" s="19"/>
      <c r="J30" s="20"/>
      <c r="K30" s="57"/>
      <c r="L30" s="20"/>
      <c r="M30" s="20"/>
      <c r="N30" s="20"/>
      <c r="O30" s="20"/>
      <c r="P30" s="20"/>
      <c r="Q30" s="20"/>
      <c r="R30" s="20"/>
      <c r="S30" s="57"/>
      <c r="T30" s="20"/>
      <c r="U30" s="20"/>
    </row>
    <row r="31" spans="1:21" s="22" customFormat="1" x14ac:dyDescent="0.25">
      <c r="A31" s="12"/>
      <c r="B31" s="12"/>
      <c r="C31" s="13"/>
      <c r="D31" s="14"/>
      <c r="E31" s="15"/>
      <c r="F31" s="25" t="s">
        <v>51</v>
      </c>
      <c r="G31" s="18"/>
      <c r="H31" s="18"/>
      <c r="I31" s="19"/>
      <c r="J31" s="20"/>
      <c r="K31" s="57"/>
      <c r="L31" s="20"/>
      <c r="M31" s="20"/>
      <c r="N31" s="20"/>
      <c r="O31" s="20"/>
      <c r="P31" s="20"/>
      <c r="Q31" s="20"/>
      <c r="R31" s="20"/>
      <c r="S31" s="57"/>
      <c r="T31" s="20"/>
      <c r="U31" s="20"/>
    </row>
    <row r="32" spans="1:21" s="22" customFormat="1" x14ac:dyDescent="0.25">
      <c r="A32" s="12"/>
      <c r="B32" s="12"/>
      <c r="C32" s="13"/>
      <c r="D32" s="14"/>
      <c r="E32" s="15"/>
      <c r="F32" s="26" t="s">
        <v>63</v>
      </c>
      <c r="G32" s="18">
        <v>212001</v>
      </c>
      <c r="H32" s="18" t="s">
        <v>38</v>
      </c>
      <c r="I32" s="19">
        <v>2018</v>
      </c>
      <c r="J32" s="20">
        <v>10000</v>
      </c>
      <c r="K32" s="57">
        <v>10000</v>
      </c>
      <c r="L32" s="20">
        <f t="shared" ref="L32:L33" si="12">K32*100/127</f>
        <v>7874.0157480314965</v>
      </c>
      <c r="M32" s="20">
        <v>0</v>
      </c>
      <c r="N32" s="20">
        <f t="shared" ref="N32" si="13">K32-L32</f>
        <v>2125.9842519685035</v>
      </c>
      <c r="O32" s="20"/>
      <c r="P32" s="20"/>
      <c r="Q32" s="20"/>
      <c r="R32" s="20"/>
      <c r="S32" s="57"/>
      <c r="T32" s="20"/>
      <c r="U32" s="20"/>
    </row>
    <row r="33" spans="1:21" s="22" customFormat="1" ht="25.5" x14ac:dyDescent="0.25">
      <c r="A33" s="12"/>
      <c r="B33" s="12"/>
      <c r="C33" s="13"/>
      <c r="D33" s="14"/>
      <c r="E33" s="15"/>
      <c r="F33" s="26" t="s">
        <v>64</v>
      </c>
      <c r="G33" s="18">
        <v>212001</v>
      </c>
      <c r="H33" s="18" t="s">
        <v>38</v>
      </c>
      <c r="I33" s="19" t="s">
        <v>14</v>
      </c>
      <c r="J33" s="20">
        <v>50000</v>
      </c>
      <c r="K33" s="57">
        <v>25000</v>
      </c>
      <c r="L33" s="20">
        <f t="shared" si="12"/>
        <v>19685.039370078739</v>
      </c>
      <c r="M33" s="20">
        <v>5315</v>
      </c>
      <c r="N33" s="20"/>
      <c r="O33" s="20"/>
      <c r="P33" s="20"/>
      <c r="Q33" s="20"/>
      <c r="R33" s="20"/>
      <c r="S33" s="57">
        <v>25000</v>
      </c>
      <c r="T33" s="20">
        <v>25000</v>
      </c>
      <c r="U33" s="20"/>
    </row>
    <row r="34" spans="1:21" s="22" customFormat="1" ht="4.5" customHeight="1" x14ac:dyDescent="0.25">
      <c r="A34" s="12"/>
      <c r="B34" s="12"/>
      <c r="C34" s="13"/>
      <c r="D34" s="14"/>
      <c r="E34" s="15"/>
      <c r="F34" s="26"/>
      <c r="G34" s="18"/>
      <c r="H34" s="18"/>
      <c r="I34" s="19"/>
      <c r="J34" s="20"/>
      <c r="K34" s="57"/>
      <c r="L34" s="20"/>
      <c r="M34" s="20"/>
      <c r="N34" s="20"/>
      <c r="O34" s="20"/>
      <c r="P34" s="20"/>
      <c r="Q34" s="20"/>
      <c r="R34" s="20"/>
      <c r="S34" s="57"/>
      <c r="T34" s="20"/>
      <c r="U34" s="20"/>
    </row>
    <row r="35" spans="1:21" s="22" customFormat="1" x14ac:dyDescent="0.25">
      <c r="A35" s="12"/>
      <c r="B35" s="12"/>
      <c r="C35" s="13"/>
      <c r="D35" s="14"/>
      <c r="E35" s="15"/>
      <c r="F35" s="27" t="s">
        <v>52</v>
      </c>
      <c r="G35" s="17"/>
      <c r="H35" s="18"/>
      <c r="I35" s="19"/>
      <c r="J35" s="28">
        <f>SUM(J32:J34)</f>
        <v>60000</v>
      </c>
      <c r="K35" s="59">
        <f>SUM(K32:K34)</f>
        <v>35000</v>
      </c>
      <c r="L35" s="28">
        <f t="shared" ref="L35:P35" si="14">SUM(L32:L34)</f>
        <v>27559.055118110235</v>
      </c>
      <c r="M35" s="28">
        <f t="shared" ref="M35" si="15">SUM(M32:M34)</f>
        <v>5315</v>
      </c>
      <c r="N35" s="28">
        <f t="shared" si="14"/>
        <v>2125.9842519685035</v>
      </c>
      <c r="O35" s="28">
        <f t="shared" si="14"/>
        <v>0</v>
      </c>
      <c r="P35" s="28">
        <f t="shared" si="14"/>
        <v>0</v>
      </c>
      <c r="Q35" s="28"/>
      <c r="R35" s="28"/>
      <c r="S35" s="59">
        <f t="shared" ref="S35:T35" si="16">SUM(S32:S34)</f>
        <v>25000</v>
      </c>
      <c r="T35" s="28">
        <f t="shared" si="16"/>
        <v>25000</v>
      </c>
      <c r="U35" s="28"/>
    </row>
    <row r="36" spans="1:21" s="22" customFormat="1" x14ac:dyDescent="0.25">
      <c r="A36" s="12"/>
      <c r="B36" s="12"/>
      <c r="C36" s="13"/>
      <c r="D36" s="14"/>
      <c r="E36" s="15"/>
      <c r="F36" s="26"/>
      <c r="G36" s="17"/>
      <c r="H36" s="18"/>
      <c r="I36" s="19"/>
      <c r="J36" s="20"/>
      <c r="K36" s="57"/>
      <c r="L36" s="20"/>
      <c r="M36" s="20"/>
      <c r="N36" s="20"/>
      <c r="O36" s="20"/>
      <c r="P36" s="20"/>
      <c r="Q36" s="20"/>
      <c r="R36" s="20"/>
      <c r="S36" s="57"/>
      <c r="T36" s="20"/>
      <c r="U36" s="20"/>
    </row>
    <row r="37" spans="1:21" s="22" customFormat="1" x14ac:dyDescent="0.25">
      <c r="A37" s="12"/>
      <c r="B37" s="12"/>
      <c r="C37" s="13"/>
      <c r="D37" s="14"/>
      <c r="E37" s="15"/>
      <c r="F37" s="25" t="s">
        <v>53</v>
      </c>
      <c r="G37" s="17"/>
      <c r="H37" s="18"/>
      <c r="I37" s="19"/>
      <c r="J37" s="20"/>
      <c r="K37" s="57"/>
      <c r="L37" s="20"/>
      <c r="M37" s="20"/>
      <c r="N37" s="20"/>
      <c r="O37" s="20"/>
      <c r="P37" s="20"/>
      <c r="Q37" s="20"/>
      <c r="R37" s="20"/>
      <c r="S37" s="57"/>
      <c r="T37" s="20"/>
      <c r="U37" s="20"/>
    </row>
    <row r="38" spans="1:21" s="22" customFormat="1" ht="25.5" x14ac:dyDescent="0.25">
      <c r="A38" s="12"/>
      <c r="B38" s="12"/>
      <c r="C38" s="13"/>
      <c r="D38" s="14"/>
      <c r="E38" s="15"/>
      <c r="F38" s="32" t="s">
        <v>65</v>
      </c>
      <c r="G38" s="18">
        <v>210801</v>
      </c>
      <c r="H38" s="18" t="s">
        <v>39</v>
      </c>
      <c r="I38" s="19" t="s">
        <v>14</v>
      </c>
      <c r="J38" s="20">
        <v>105000</v>
      </c>
      <c r="K38" s="57">
        <v>33020</v>
      </c>
      <c r="O38" s="20">
        <f>K38*100/127</f>
        <v>26000</v>
      </c>
      <c r="P38" s="20">
        <f>K38-O38</f>
        <v>7020</v>
      </c>
      <c r="Q38" s="20"/>
      <c r="R38" s="20"/>
      <c r="S38" s="57">
        <v>71980</v>
      </c>
      <c r="T38" s="20"/>
      <c r="U38" s="20">
        <v>71980</v>
      </c>
    </row>
    <row r="39" spans="1:21" s="22" customFormat="1" ht="3.75" customHeight="1" x14ac:dyDescent="0.25">
      <c r="A39" s="12"/>
      <c r="B39" s="12"/>
      <c r="C39" s="13"/>
      <c r="D39" s="14"/>
      <c r="E39" s="15"/>
      <c r="F39" s="32"/>
      <c r="G39" s="18"/>
      <c r="H39" s="18"/>
      <c r="I39" s="19"/>
      <c r="J39" s="20"/>
      <c r="K39" s="57"/>
      <c r="L39" s="20"/>
      <c r="M39" s="20"/>
      <c r="N39" s="20"/>
      <c r="O39" s="20"/>
      <c r="P39" s="20"/>
      <c r="Q39" s="20"/>
      <c r="R39" s="20"/>
      <c r="S39" s="57"/>
      <c r="T39" s="20"/>
      <c r="U39" s="20"/>
    </row>
    <row r="40" spans="1:21" s="22" customFormat="1" x14ac:dyDescent="0.25">
      <c r="A40" s="12"/>
      <c r="B40" s="12"/>
      <c r="C40" s="13"/>
      <c r="D40" s="14"/>
      <c r="E40" s="15"/>
      <c r="F40" s="27" t="s">
        <v>53</v>
      </c>
      <c r="G40" s="17"/>
      <c r="H40" s="18"/>
      <c r="I40" s="19"/>
      <c r="J40" s="28">
        <f>SUM(J38:J39)</f>
        <v>105000</v>
      </c>
      <c r="K40" s="59">
        <f>SUM(K38:K39)</f>
        <v>33020</v>
      </c>
      <c r="L40" s="28">
        <f t="shared" ref="L40:P40" si="17">SUM(L38:L39)</f>
        <v>0</v>
      </c>
      <c r="M40" s="28">
        <f t="shared" ref="M40" si="18">SUM(M38:M39)</f>
        <v>0</v>
      </c>
      <c r="N40" s="28">
        <f t="shared" si="17"/>
        <v>0</v>
      </c>
      <c r="O40" s="28">
        <f t="shared" si="17"/>
        <v>26000</v>
      </c>
      <c r="P40" s="28">
        <f t="shared" si="17"/>
        <v>7020</v>
      </c>
      <c r="Q40" s="28"/>
      <c r="R40" s="28"/>
      <c r="S40" s="59">
        <f t="shared" ref="S40:U40" si="19">SUM(S38:S39)</f>
        <v>71980</v>
      </c>
      <c r="T40" s="28">
        <f t="shared" si="19"/>
        <v>0</v>
      </c>
      <c r="U40" s="28">
        <f t="shared" si="19"/>
        <v>71980</v>
      </c>
    </row>
    <row r="41" spans="1:21" s="22" customFormat="1" x14ac:dyDescent="0.25">
      <c r="A41" s="12"/>
      <c r="B41" s="12"/>
      <c r="C41" s="13"/>
      <c r="D41" s="14"/>
      <c r="E41" s="15"/>
      <c r="F41" s="32"/>
      <c r="G41" s="17"/>
      <c r="H41" s="18"/>
      <c r="I41" s="19"/>
      <c r="J41" s="20"/>
      <c r="K41" s="57"/>
      <c r="L41" s="20"/>
      <c r="M41" s="20"/>
      <c r="N41" s="20"/>
      <c r="O41" s="20"/>
      <c r="P41" s="20"/>
      <c r="Q41" s="20"/>
      <c r="R41" s="20"/>
      <c r="S41" s="57"/>
      <c r="T41" s="20"/>
      <c r="U41" s="20"/>
    </row>
    <row r="42" spans="1:21" s="22" customFormat="1" x14ac:dyDescent="0.25">
      <c r="A42" s="12"/>
      <c r="B42" s="12"/>
      <c r="C42" s="13"/>
      <c r="D42" s="14"/>
      <c r="E42" s="15"/>
      <c r="F42" s="25" t="s">
        <v>15</v>
      </c>
      <c r="G42" s="17"/>
      <c r="H42" s="18"/>
      <c r="I42" s="19"/>
      <c r="J42" s="20"/>
      <c r="K42" s="57"/>
      <c r="L42" s="20"/>
      <c r="M42" s="20"/>
      <c r="N42" s="20"/>
      <c r="O42" s="20"/>
      <c r="P42" s="20"/>
      <c r="Q42" s="20"/>
      <c r="R42" s="20"/>
      <c r="S42" s="57"/>
      <c r="T42" s="20"/>
      <c r="U42" s="20"/>
    </row>
    <row r="43" spans="1:21" s="22" customFormat="1" ht="25.5" x14ac:dyDescent="0.25">
      <c r="A43" s="12"/>
      <c r="B43" s="12"/>
      <c r="C43" s="13"/>
      <c r="D43" s="14"/>
      <c r="E43" s="15"/>
      <c r="F43" s="26" t="s">
        <v>66</v>
      </c>
      <c r="G43" s="18" t="s">
        <v>71</v>
      </c>
      <c r="H43" s="18" t="s">
        <v>38</v>
      </c>
      <c r="I43" s="19" t="s">
        <v>72</v>
      </c>
      <c r="J43" s="20">
        <v>3048</v>
      </c>
      <c r="K43" s="57">
        <v>3048</v>
      </c>
      <c r="L43" s="20"/>
      <c r="M43" s="20"/>
      <c r="N43" s="20"/>
      <c r="O43" s="20"/>
      <c r="P43" s="20"/>
      <c r="Q43" s="20">
        <v>2400</v>
      </c>
      <c r="R43" s="20">
        <v>648</v>
      </c>
      <c r="S43" s="57"/>
      <c r="T43" s="20"/>
      <c r="U43" s="20"/>
    </row>
    <row r="44" spans="1:21" s="22" customFormat="1" ht="2.25" customHeight="1" x14ac:dyDescent="0.25">
      <c r="A44" s="12"/>
      <c r="B44" s="12"/>
      <c r="C44" s="13"/>
      <c r="D44" s="14"/>
      <c r="E44" s="15"/>
      <c r="F44" s="26"/>
      <c r="G44" s="18"/>
      <c r="H44" s="18"/>
      <c r="I44" s="19"/>
      <c r="J44" s="20"/>
      <c r="K44" s="57"/>
      <c r="L44" s="20"/>
      <c r="M44" s="20"/>
      <c r="N44" s="20"/>
      <c r="O44" s="20"/>
      <c r="P44" s="20"/>
      <c r="Q44" s="20"/>
      <c r="R44" s="20"/>
      <c r="S44" s="57"/>
      <c r="T44" s="20"/>
      <c r="U44" s="20"/>
    </row>
    <row r="45" spans="1:21" s="22" customFormat="1" x14ac:dyDescent="0.25">
      <c r="A45" s="12"/>
      <c r="B45" s="12"/>
      <c r="C45" s="13"/>
      <c r="D45" s="14"/>
      <c r="E45" s="15"/>
      <c r="F45" s="27" t="s">
        <v>16</v>
      </c>
      <c r="G45" s="18"/>
      <c r="H45" s="18"/>
      <c r="I45" s="19"/>
      <c r="J45" s="28">
        <f>SUM(J43:J44)</f>
        <v>3048</v>
      </c>
      <c r="K45" s="59">
        <f>SUM(K43:K44)</f>
        <v>3048</v>
      </c>
      <c r="L45" s="28">
        <f t="shared" ref="L45:P45" si="20">SUM(L43:L44)</f>
        <v>0</v>
      </c>
      <c r="M45" s="28">
        <f t="shared" ref="M45" si="21">SUM(M43:M44)</f>
        <v>0</v>
      </c>
      <c r="N45" s="28">
        <f t="shared" si="20"/>
        <v>0</v>
      </c>
      <c r="O45" s="28">
        <f t="shared" si="20"/>
        <v>0</v>
      </c>
      <c r="P45" s="28">
        <f t="shared" si="20"/>
        <v>0</v>
      </c>
      <c r="Q45" s="28">
        <f t="shared" ref="Q45" si="22">SUM(Q43:Q44)</f>
        <v>2400</v>
      </c>
      <c r="R45" s="28">
        <f t="shared" ref="R45" si="23">SUM(R43:R44)</f>
        <v>648</v>
      </c>
      <c r="S45" s="59">
        <f t="shared" ref="S45:U45" si="24">SUM(S43:S44)</f>
        <v>0</v>
      </c>
      <c r="T45" s="28">
        <f t="shared" si="24"/>
        <v>0</v>
      </c>
      <c r="U45" s="28">
        <f t="shared" si="24"/>
        <v>0</v>
      </c>
    </row>
    <row r="46" spans="1:21" s="22" customFormat="1" x14ac:dyDescent="0.25">
      <c r="A46" s="12"/>
      <c r="B46" s="12"/>
      <c r="C46" s="13"/>
      <c r="D46" s="14"/>
      <c r="E46" s="15"/>
      <c r="F46" s="26"/>
      <c r="G46" s="18"/>
      <c r="H46" s="18"/>
      <c r="I46" s="19"/>
      <c r="J46" s="20"/>
      <c r="K46" s="57"/>
      <c r="L46" s="20"/>
      <c r="M46" s="20"/>
      <c r="N46" s="20"/>
      <c r="O46" s="20"/>
      <c r="P46" s="20"/>
      <c r="Q46" s="20"/>
      <c r="R46" s="20"/>
      <c r="S46" s="57"/>
      <c r="T46" s="20"/>
      <c r="U46" s="20"/>
    </row>
    <row r="47" spans="1:21" s="22" customFormat="1" x14ac:dyDescent="0.25">
      <c r="A47" s="12"/>
      <c r="B47" s="12"/>
      <c r="C47" s="13"/>
      <c r="D47" s="14"/>
      <c r="E47" s="15"/>
      <c r="F47" s="33" t="s">
        <v>54</v>
      </c>
      <c r="G47" s="18"/>
      <c r="H47" s="18"/>
      <c r="I47" s="19"/>
      <c r="J47" s="20"/>
      <c r="K47" s="57"/>
      <c r="L47" s="20"/>
      <c r="M47" s="20"/>
      <c r="N47" s="20"/>
      <c r="O47" s="20"/>
      <c r="P47" s="20"/>
      <c r="Q47" s="20"/>
      <c r="R47" s="20"/>
      <c r="S47" s="57"/>
      <c r="T47" s="20"/>
      <c r="U47" s="20"/>
    </row>
    <row r="48" spans="1:21" s="22" customFormat="1" ht="25.5" x14ac:dyDescent="0.25">
      <c r="A48" s="12"/>
      <c r="B48" s="12"/>
      <c r="C48" s="13"/>
      <c r="D48" s="14"/>
      <c r="E48" s="15"/>
      <c r="F48" s="34" t="s">
        <v>67</v>
      </c>
      <c r="G48" s="18">
        <v>212701</v>
      </c>
      <c r="H48" s="18" t="s">
        <v>38</v>
      </c>
      <c r="I48" s="19">
        <v>2018</v>
      </c>
      <c r="J48" s="20">
        <v>40000</v>
      </c>
      <c r="K48" s="57">
        <v>40000</v>
      </c>
      <c r="L48" s="20">
        <v>31496</v>
      </c>
      <c r="M48" s="20">
        <f t="shared" ref="M48:N48" si="25">J48-K48</f>
        <v>0</v>
      </c>
      <c r="N48" s="20">
        <f t="shared" si="25"/>
        <v>8504</v>
      </c>
      <c r="O48" s="20"/>
      <c r="P48" s="20"/>
      <c r="Q48" s="20"/>
      <c r="R48" s="20"/>
      <c r="S48" s="57"/>
      <c r="T48" s="20"/>
      <c r="U48" s="20"/>
    </row>
    <row r="49" spans="1:21" s="22" customFormat="1" ht="3.75" customHeight="1" x14ac:dyDescent="0.25">
      <c r="A49" s="12"/>
      <c r="B49" s="12"/>
      <c r="C49" s="13"/>
      <c r="D49" s="14"/>
      <c r="E49" s="15"/>
      <c r="F49" s="34"/>
      <c r="G49" s="18"/>
      <c r="H49" s="18"/>
      <c r="I49" s="19"/>
      <c r="J49" s="20"/>
      <c r="K49" s="57"/>
      <c r="L49" s="20"/>
      <c r="M49" s="20"/>
      <c r="N49" s="20"/>
      <c r="O49" s="20"/>
      <c r="P49" s="20"/>
      <c r="Q49" s="20"/>
      <c r="R49" s="20"/>
      <c r="S49" s="57"/>
      <c r="T49" s="20"/>
      <c r="U49" s="20"/>
    </row>
    <row r="50" spans="1:21" s="22" customFormat="1" x14ac:dyDescent="0.25">
      <c r="A50" s="12"/>
      <c r="B50" s="12"/>
      <c r="C50" s="13"/>
      <c r="D50" s="14"/>
      <c r="E50" s="15"/>
      <c r="F50" s="16" t="s">
        <v>55</v>
      </c>
      <c r="G50" s="18"/>
      <c r="H50" s="18"/>
      <c r="I50" s="19"/>
      <c r="J50" s="28">
        <f>SUM(J48:J49)</f>
        <v>40000</v>
      </c>
      <c r="K50" s="59">
        <f>SUM(K48:K49)</f>
        <v>40000</v>
      </c>
      <c r="L50" s="28">
        <f t="shared" ref="L50:P50" si="26">SUM(L48:L49)</f>
        <v>31496</v>
      </c>
      <c r="M50" s="28">
        <f t="shared" ref="M50" si="27">SUM(M48:M49)</f>
        <v>0</v>
      </c>
      <c r="N50" s="28">
        <f t="shared" si="26"/>
        <v>8504</v>
      </c>
      <c r="O50" s="28">
        <f t="shared" si="26"/>
        <v>0</v>
      </c>
      <c r="P50" s="28">
        <f t="shared" si="26"/>
        <v>0</v>
      </c>
      <c r="Q50" s="28"/>
      <c r="R50" s="28"/>
      <c r="S50" s="59">
        <f t="shared" ref="S50:U50" si="28">SUM(S48:S49)</f>
        <v>0</v>
      </c>
      <c r="T50" s="28">
        <f t="shared" si="28"/>
        <v>0</v>
      </c>
      <c r="U50" s="28">
        <f t="shared" si="28"/>
        <v>0</v>
      </c>
    </row>
    <row r="51" spans="1:21" s="22" customFormat="1" ht="15.75" thickBot="1" x14ac:dyDescent="0.3">
      <c r="A51" s="12"/>
      <c r="B51" s="12"/>
      <c r="C51" s="13"/>
      <c r="D51" s="14"/>
      <c r="E51" s="15"/>
      <c r="F51" s="35"/>
      <c r="G51" s="18"/>
      <c r="H51" s="18"/>
      <c r="I51" s="19"/>
      <c r="J51" s="20"/>
      <c r="K51" s="57"/>
      <c r="L51" s="21"/>
      <c r="M51" s="20"/>
      <c r="N51" s="20"/>
      <c r="O51" s="20"/>
      <c r="P51" s="21"/>
      <c r="Q51" s="21"/>
      <c r="R51" s="21"/>
      <c r="S51" s="61"/>
      <c r="T51" s="21"/>
      <c r="U51" s="21"/>
    </row>
    <row r="52" spans="1:21" s="36" customFormat="1" ht="15.75" thickBot="1" x14ac:dyDescent="0.3">
      <c r="F52" s="37" t="s">
        <v>17</v>
      </c>
      <c r="G52" s="38"/>
      <c r="H52" s="38"/>
      <c r="I52" s="39"/>
      <c r="J52" s="40">
        <f>J11+J19+J29+J35+J40+J45+J50+J24</f>
        <v>449301</v>
      </c>
      <c r="K52" s="60">
        <f>K11+K19+K29+K35+K40+K45+K50+K24</f>
        <v>233748</v>
      </c>
      <c r="L52" s="62">
        <f t="shared" ref="L52:R52" si="29">L11+L19+L29+L35+L40+L45+L50+L24</f>
        <v>121008.05511811023</v>
      </c>
      <c r="M52" s="62">
        <f t="shared" si="29"/>
        <v>14601</v>
      </c>
      <c r="N52" s="62">
        <f t="shared" si="29"/>
        <v>18070.984251968504</v>
      </c>
      <c r="O52" s="62">
        <f t="shared" si="29"/>
        <v>60640.944881889765</v>
      </c>
      <c r="P52" s="62">
        <f t="shared" si="29"/>
        <v>16379.055118110238</v>
      </c>
      <c r="Q52" s="62">
        <f t="shared" si="29"/>
        <v>2400</v>
      </c>
      <c r="R52" s="62">
        <f t="shared" si="29"/>
        <v>648</v>
      </c>
      <c r="S52" s="60">
        <f t="shared" ref="S52:U52" si="30">S11+S19+S29+S35+S40+S45+S50+S24</f>
        <v>215553</v>
      </c>
      <c r="T52" s="40">
        <f t="shared" si="30"/>
        <v>105150</v>
      </c>
      <c r="U52" s="40">
        <f t="shared" si="30"/>
        <v>110403</v>
      </c>
    </row>
    <row r="53" spans="1:21" s="22" customFormat="1" ht="15.75" thickBot="1" x14ac:dyDescent="0.3">
      <c r="A53" s="12"/>
      <c r="B53" s="12"/>
      <c r="C53" s="13"/>
      <c r="D53" s="14"/>
      <c r="E53" s="15"/>
      <c r="F53" s="41"/>
      <c r="G53" s="18"/>
      <c r="H53" s="18"/>
      <c r="I53" s="19"/>
      <c r="J53" s="28"/>
      <c r="K53" s="28"/>
      <c r="L53" s="68">
        <f>L52+M52+N52</f>
        <v>153680.03937007874</v>
      </c>
      <c r="M53" s="69"/>
      <c r="N53" s="66"/>
      <c r="O53" s="66">
        <f>O52+P52</f>
        <v>77020</v>
      </c>
      <c r="P53" s="66"/>
      <c r="Q53" s="66">
        <f>Q52+R52</f>
        <v>3048</v>
      </c>
      <c r="R53" s="67"/>
      <c r="S53" s="24"/>
      <c r="T53" s="24"/>
      <c r="U53" s="24"/>
    </row>
    <row r="54" spans="1:21" hidden="1" x14ac:dyDescent="0.25"/>
    <row r="55" spans="1:21" hidden="1" x14ac:dyDescent="0.25"/>
    <row r="56" spans="1:21" s="36" customFormat="1" ht="15.75" hidden="1" thickBot="1" x14ac:dyDescent="0.3">
      <c r="F56" s="43" t="s">
        <v>18</v>
      </c>
      <c r="G56" s="44"/>
      <c r="H56" s="44"/>
      <c r="I56" s="45"/>
      <c r="J56" s="46">
        <f>J52</f>
        <v>449301</v>
      </c>
      <c r="K56" s="46"/>
      <c r="L56" s="46">
        <f t="shared" ref="L56:T56" si="31">L52</f>
        <v>121008.05511811023</v>
      </c>
      <c r="M56" s="46"/>
      <c r="N56" s="46">
        <f t="shared" si="31"/>
        <v>18070.984251968504</v>
      </c>
      <c r="O56" s="46"/>
      <c r="P56" s="46">
        <f t="shared" si="31"/>
        <v>16379.055118110238</v>
      </c>
      <c r="Q56" s="46"/>
      <c r="R56" s="46"/>
      <c r="S56" s="46">
        <f t="shared" si="31"/>
        <v>215553</v>
      </c>
      <c r="T56" s="46">
        <f t="shared" si="31"/>
        <v>105150</v>
      </c>
      <c r="U56" s="46"/>
    </row>
    <row r="57" spans="1:21" hidden="1" x14ac:dyDescent="0.25"/>
    <row r="58" spans="1:21" hidden="1" x14ac:dyDescent="0.25"/>
    <row r="59" spans="1:21" hidden="1" x14ac:dyDescent="0.25">
      <c r="F59" s="36" t="s">
        <v>19</v>
      </c>
      <c r="J59" s="47"/>
      <c r="K59" s="47"/>
      <c r="L59" s="47"/>
      <c r="M59" s="47"/>
      <c r="N59" s="47"/>
      <c r="O59" s="47"/>
      <c r="P59" s="47"/>
      <c r="Q59" s="47"/>
      <c r="R59" s="47"/>
    </row>
    <row r="60" spans="1:21" hidden="1" x14ac:dyDescent="0.25">
      <c r="F60" s="36"/>
      <c r="J60" s="47"/>
      <c r="K60" s="47"/>
      <c r="L60" s="47"/>
      <c r="M60" s="47"/>
      <c r="N60" s="47"/>
      <c r="O60" s="47"/>
      <c r="P60" s="47"/>
      <c r="Q60" s="47"/>
      <c r="R60" s="47"/>
    </row>
    <row r="61" spans="1:21" hidden="1" x14ac:dyDescent="0.25">
      <c r="F61" s="48" t="s">
        <v>20</v>
      </c>
      <c r="J61" s="47"/>
      <c r="K61" s="47"/>
      <c r="L61" s="47"/>
      <c r="M61" s="47"/>
      <c r="N61" s="47"/>
      <c r="O61" s="47"/>
      <c r="P61" s="47"/>
      <c r="Q61" s="47"/>
      <c r="R61" s="47"/>
    </row>
    <row r="62" spans="1:21" hidden="1" x14ac:dyDescent="0.25">
      <c r="F62" s="49" t="s">
        <v>21</v>
      </c>
      <c r="J62" s="47">
        <v>152379</v>
      </c>
      <c r="K62" s="47"/>
      <c r="L62" s="47" t="s">
        <v>22</v>
      </c>
      <c r="M62" s="47"/>
      <c r="N62" s="47"/>
      <c r="O62" s="47"/>
      <c r="P62" s="47"/>
      <c r="Q62" s="47"/>
      <c r="R62" s="47"/>
    </row>
    <row r="63" spans="1:21" hidden="1" x14ac:dyDescent="0.25">
      <c r="F63" s="49" t="s">
        <v>23</v>
      </c>
      <c r="J63" s="47">
        <v>0</v>
      </c>
      <c r="K63" s="47"/>
      <c r="L63" s="47" t="s">
        <v>24</v>
      </c>
      <c r="M63" s="47"/>
      <c r="N63" s="47"/>
      <c r="O63" s="47"/>
      <c r="P63" s="47"/>
      <c r="Q63" s="47"/>
      <c r="R63" s="47"/>
    </row>
    <row r="64" spans="1:21" hidden="1" x14ac:dyDescent="0.25">
      <c r="J64" s="50">
        <f>SUM(J62:J63)</f>
        <v>152379</v>
      </c>
      <c r="K64" s="50"/>
      <c r="L64" s="47"/>
      <c r="M64" s="47"/>
      <c r="N64" s="47"/>
      <c r="O64" s="47"/>
      <c r="P64" s="47"/>
      <c r="Q64" s="47"/>
      <c r="R64" s="47"/>
    </row>
    <row r="65" spans="6:18" hidden="1" x14ac:dyDescent="0.25">
      <c r="F65" s="48" t="s">
        <v>25</v>
      </c>
      <c r="J65" s="47"/>
      <c r="K65" s="47"/>
      <c r="L65" s="47"/>
      <c r="M65" s="47"/>
      <c r="N65" s="47"/>
      <c r="O65" s="47"/>
      <c r="P65" s="47"/>
      <c r="Q65" s="47"/>
      <c r="R65" s="47"/>
    </row>
    <row r="66" spans="6:18" hidden="1" x14ac:dyDescent="0.25">
      <c r="F66" s="49" t="s">
        <v>26</v>
      </c>
      <c r="J66" s="50">
        <f>J56</f>
        <v>449301</v>
      </c>
      <c r="K66" s="50"/>
      <c r="L66" s="47"/>
      <c r="M66" s="47"/>
      <c r="N66" s="47"/>
      <c r="O66" s="47"/>
      <c r="P66" s="47"/>
      <c r="Q66" s="47"/>
      <c r="R66" s="47"/>
    </row>
    <row r="67" spans="6:18" hidden="1" x14ac:dyDescent="0.25">
      <c r="J67" s="47"/>
      <c r="K67" s="47"/>
      <c r="L67" s="47"/>
      <c r="M67" s="47"/>
      <c r="N67" s="47"/>
      <c r="O67" s="47"/>
      <c r="P67" s="47"/>
      <c r="Q67" s="47"/>
      <c r="R67" s="47"/>
    </row>
    <row r="68" spans="6:18" ht="15.75" hidden="1" thickBot="1" x14ac:dyDescent="0.3">
      <c r="F68" s="51" t="s">
        <v>27</v>
      </c>
      <c r="G68" s="52"/>
      <c r="H68" s="52"/>
      <c r="I68" s="52"/>
      <c r="J68" s="53">
        <f>J66-J64</f>
        <v>296922</v>
      </c>
      <c r="K68" s="55"/>
      <c r="L68" s="47"/>
      <c r="M68" s="47"/>
      <c r="N68" s="47"/>
      <c r="O68" s="47"/>
      <c r="P68" s="47"/>
      <c r="Q68" s="47"/>
      <c r="R68" s="47"/>
    </row>
    <row r="69" spans="6:18" hidden="1" x14ac:dyDescent="0.25">
      <c r="J69" s="47"/>
      <c r="K69" s="47"/>
      <c r="L69" s="47"/>
      <c r="M69" s="47"/>
      <c r="N69" s="47"/>
      <c r="O69" s="47"/>
      <c r="P69" s="47"/>
      <c r="Q69" s="47"/>
      <c r="R69" s="47"/>
    </row>
    <row r="70" spans="6:18" hidden="1" x14ac:dyDescent="0.25">
      <c r="J70" s="47"/>
      <c r="K70" s="47"/>
      <c r="L70" s="47"/>
      <c r="M70" s="47"/>
      <c r="N70" s="47"/>
      <c r="O70" s="47"/>
      <c r="P70" s="47"/>
      <c r="Q70" s="47"/>
      <c r="R70" s="47"/>
    </row>
    <row r="71" spans="6:18" hidden="1" x14ac:dyDescent="0.25">
      <c r="J71" s="47"/>
      <c r="K71" s="47"/>
      <c r="L71" s="47"/>
      <c r="M71" s="47"/>
      <c r="N71" s="47"/>
      <c r="O71" s="47"/>
      <c r="P71" s="47"/>
      <c r="Q71" s="47"/>
      <c r="R71" s="47"/>
    </row>
    <row r="72" spans="6:18" hidden="1" x14ac:dyDescent="0.25"/>
  </sheetData>
  <mergeCells count="20">
    <mergeCell ref="F2:F4"/>
    <mergeCell ref="A2:A5"/>
    <mergeCell ref="B2:B5"/>
    <mergeCell ref="C2:C4"/>
    <mergeCell ref="D2:D4"/>
    <mergeCell ref="E2:E4"/>
    <mergeCell ref="T2:U2"/>
    <mergeCell ref="G2:G4"/>
    <mergeCell ref="H2:H4"/>
    <mergeCell ref="I2:I4"/>
    <mergeCell ref="J2:J4"/>
    <mergeCell ref="K2:K4"/>
    <mergeCell ref="Q53:R53"/>
    <mergeCell ref="O53:P53"/>
    <mergeCell ref="L53:N53"/>
    <mergeCell ref="L2:R2"/>
    <mergeCell ref="S2:S4"/>
    <mergeCell ref="Q3:R3"/>
    <mergeCell ref="L3:N3"/>
    <mergeCell ref="O3:P3"/>
  </mergeCells>
  <pageMargins left="0.70866141732283472" right="0.70866141732283472" top="0.74803149606299213" bottom="0.74803149606299213" header="0.31496062992125984" footer="0.31496062992125984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szociális ágazat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Kovacsics Ildikó</dc:creator>
  <cp:lastModifiedBy>Kovacsics Ildikó</cp:lastModifiedBy>
  <cp:lastPrinted>2018-09-19T15:48:32Z</cp:lastPrinted>
  <dcterms:created xsi:type="dcterms:W3CDTF">2018-09-12T15:31:41Z</dcterms:created>
  <dcterms:modified xsi:type="dcterms:W3CDTF">2018-09-19T16:20:20Z</dcterms:modified>
</cp:coreProperties>
</file>