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fileSharing userName="Fülöp Judit" algorithmName="SHA-512" hashValue="U/rsrXng7sUIs0pJ4QaAe5fnP8Qv+GU/2xyhxUdxNz2GE2MpPV02OzRO5jiuF7h13vEs3BblS4xfk+OGCPvfVA==" saltValue="kAjfJuJ8zY0CTmraehDf7A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ndelet-módosítások\2021\2021. jan rendmód (2020. záró)\Rendeleti táblák\"/>
    </mc:Choice>
  </mc:AlternateContent>
  <xr:revisionPtr revIDLastSave="0" documentId="13_ncr:10001_{31EB8688-17B6-44B8-A22D-313A53FC5A1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3c melléklet " sheetId="1" r:id="rId1"/>
  </sheets>
  <externalReferences>
    <externalReference r:id="rId2"/>
    <externalReference r:id="rId3"/>
  </externalReferences>
  <definedNames>
    <definedName name="_xlnm._FilterDatabase" localSheetId="0" hidden="1">'3c melléklet '!$A$10:$AE$272</definedName>
    <definedName name="_xlnm.Print_Titles" localSheetId="0">'3c melléklet '!$A:$D,'3c melléklet '!$1:$10</definedName>
    <definedName name="_xlnm.Print_Area" localSheetId="0">'3c melléklet '!$A$1:$AE$291</definedName>
    <definedName name="választ">[1]Munka1!$A$1:$A$2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0" i="1" l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N40" i="1"/>
  <c r="F40" i="1"/>
  <c r="G40" i="1"/>
  <c r="H40" i="1"/>
  <c r="I40" i="1"/>
  <c r="J40" i="1"/>
  <c r="K40" i="1"/>
  <c r="AA81" i="1"/>
  <c r="Y81" i="1"/>
  <c r="U81" i="1"/>
  <c r="O82" i="1"/>
  <c r="O81" i="1"/>
  <c r="F88" i="1"/>
  <c r="G88" i="1"/>
  <c r="H88" i="1"/>
  <c r="I88" i="1"/>
  <c r="J88" i="1"/>
  <c r="K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F84" i="1"/>
  <c r="G84" i="1"/>
  <c r="H84" i="1"/>
  <c r="I84" i="1"/>
  <c r="J84" i="1"/>
  <c r="K84" i="1"/>
  <c r="M84" i="1"/>
  <c r="N84" i="1"/>
  <c r="O84" i="1"/>
  <c r="P84" i="1"/>
  <c r="Q84" i="1"/>
  <c r="S84" i="1"/>
  <c r="T84" i="1"/>
  <c r="U84" i="1"/>
  <c r="V84" i="1"/>
  <c r="W84" i="1"/>
  <c r="Y84" i="1"/>
  <c r="Z84" i="1"/>
  <c r="AA84" i="1"/>
  <c r="AB84" i="1"/>
  <c r="AC84" i="1"/>
  <c r="AE84" i="1"/>
  <c r="F80" i="1"/>
  <c r="G80" i="1"/>
  <c r="H80" i="1"/>
  <c r="I80" i="1"/>
  <c r="J80" i="1"/>
  <c r="K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F76" i="1"/>
  <c r="G76" i="1"/>
  <c r="H76" i="1"/>
  <c r="I76" i="1"/>
  <c r="J76" i="1"/>
  <c r="K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F72" i="1"/>
  <c r="G72" i="1"/>
  <c r="H72" i="1"/>
  <c r="I72" i="1"/>
  <c r="J72" i="1"/>
  <c r="K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F68" i="1"/>
  <c r="G68" i="1"/>
  <c r="H68" i="1"/>
  <c r="I68" i="1"/>
  <c r="J68" i="1"/>
  <c r="K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M64" i="1"/>
  <c r="F64" i="1"/>
  <c r="G64" i="1"/>
  <c r="H64" i="1"/>
  <c r="I64" i="1"/>
  <c r="J64" i="1"/>
  <c r="K64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M60" i="1"/>
  <c r="F60" i="1"/>
  <c r="G60" i="1"/>
  <c r="H60" i="1"/>
  <c r="I60" i="1"/>
  <c r="J60" i="1"/>
  <c r="K60" i="1"/>
  <c r="F52" i="1"/>
  <c r="G52" i="1"/>
  <c r="H52" i="1"/>
  <c r="I52" i="1"/>
  <c r="J52" i="1"/>
  <c r="K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F48" i="1"/>
  <c r="G48" i="1"/>
  <c r="H48" i="1"/>
  <c r="I48" i="1"/>
  <c r="J48" i="1"/>
  <c r="K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F44" i="1"/>
  <c r="G44" i="1"/>
  <c r="H44" i="1"/>
  <c r="I44" i="1"/>
  <c r="J44" i="1"/>
  <c r="K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F36" i="1"/>
  <c r="G36" i="1"/>
  <c r="H36" i="1"/>
  <c r="I36" i="1"/>
  <c r="J36" i="1"/>
  <c r="K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F32" i="1"/>
  <c r="G32" i="1"/>
  <c r="H32" i="1"/>
  <c r="I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F28" i="1"/>
  <c r="G28" i="1"/>
  <c r="H28" i="1"/>
  <c r="I28" i="1"/>
  <c r="J28" i="1"/>
  <c r="K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F24" i="1"/>
  <c r="G24" i="1"/>
  <c r="H24" i="1"/>
  <c r="I24" i="1"/>
  <c r="J24" i="1"/>
  <c r="K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Z16" i="1"/>
  <c r="AA16" i="1"/>
  <c r="AB16" i="1"/>
  <c r="AC16" i="1"/>
  <c r="AD16" i="1"/>
  <c r="AE16" i="1"/>
  <c r="F20" i="1"/>
  <c r="G20" i="1"/>
  <c r="H20" i="1"/>
  <c r="I20" i="1"/>
  <c r="J20" i="1"/>
  <c r="K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E20" i="1"/>
  <c r="E16" i="1"/>
  <c r="E24" i="1"/>
  <c r="E28" i="1"/>
  <c r="E32" i="1"/>
  <c r="E36" i="1"/>
  <c r="E40" i="1"/>
  <c r="E44" i="1"/>
  <c r="E48" i="1"/>
  <c r="E52" i="1"/>
  <c r="E56" i="1"/>
  <c r="E60" i="1"/>
  <c r="E92" i="1"/>
  <c r="E88" i="1"/>
  <c r="E84" i="1"/>
  <c r="E80" i="1"/>
  <c r="E72" i="1"/>
  <c r="E68" i="1"/>
  <c r="E76" i="1"/>
  <c r="E64" i="1" l="1"/>
  <c r="Y212" i="1" l="1"/>
  <c r="X212" i="1"/>
  <c r="W212" i="1"/>
  <c r="V212" i="1"/>
  <c r="U212" i="1"/>
  <c r="T212" i="1"/>
  <c r="Y208" i="1"/>
  <c r="X208" i="1"/>
  <c r="W208" i="1"/>
  <c r="V208" i="1"/>
  <c r="U208" i="1"/>
  <c r="T208" i="1"/>
  <c r="Y204" i="1"/>
  <c r="X204" i="1"/>
  <c r="W204" i="1"/>
  <c r="V204" i="1"/>
  <c r="U204" i="1"/>
  <c r="T204" i="1"/>
  <c r="Y200" i="1"/>
  <c r="X200" i="1"/>
  <c r="W200" i="1"/>
  <c r="V200" i="1"/>
  <c r="U200" i="1"/>
  <c r="T200" i="1"/>
  <c r="Y196" i="1"/>
  <c r="X196" i="1"/>
  <c r="W196" i="1"/>
  <c r="V196" i="1"/>
  <c r="U196" i="1"/>
  <c r="T196" i="1"/>
  <c r="Y192" i="1"/>
  <c r="X192" i="1"/>
  <c r="W192" i="1"/>
  <c r="V192" i="1"/>
  <c r="U192" i="1"/>
  <c r="T192" i="1"/>
  <c r="Y188" i="1"/>
  <c r="X188" i="1"/>
  <c r="W188" i="1"/>
  <c r="V188" i="1"/>
  <c r="U188" i="1"/>
  <c r="T188" i="1"/>
  <c r="Y184" i="1"/>
  <c r="X184" i="1"/>
  <c r="W184" i="1"/>
  <c r="V184" i="1"/>
  <c r="U184" i="1"/>
  <c r="T184" i="1"/>
  <c r="Y180" i="1"/>
  <c r="X180" i="1"/>
  <c r="W180" i="1"/>
  <c r="V180" i="1"/>
  <c r="U180" i="1"/>
  <c r="T180" i="1"/>
  <c r="Y176" i="1"/>
  <c r="X176" i="1"/>
  <c r="W176" i="1"/>
  <c r="V176" i="1"/>
  <c r="U176" i="1"/>
  <c r="T176" i="1"/>
  <c r="Y172" i="1"/>
  <c r="X172" i="1"/>
  <c r="W172" i="1"/>
  <c r="V172" i="1"/>
  <c r="U172" i="1"/>
  <c r="T172" i="1"/>
  <c r="Y168" i="1"/>
  <c r="X168" i="1"/>
  <c r="W168" i="1"/>
  <c r="V168" i="1"/>
  <c r="U168" i="1"/>
  <c r="T168" i="1"/>
  <c r="Y164" i="1"/>
  <c r="X164" i="1"/>
  <c r="W164" i="1"/>
  <c r="V164" i="1"/>
  <c r="U164" i="1"/>
  <c r="T164" i="1"/>
  <c r="Y160" i="1"/>
  <c r="X160" i="1"/>
  <c r="W160" i="1"/>
  <c r="V160" i="1"/>
  <c r="U160" i="1"/>
  <c r="T160" i="1"/>
  <c r="Y156" i="1"/>
  <c r="X156" i="1"/>
  <c r="W156" i="1"/>
  <c r="V156" i="1"/>
  <c r="U156" i="1"/>
  <c r="T156" i="1"/>
  <c r="M93" i="1" l="1"/>
  <c r="M96" i="1" s="1"/>
  <c r="K13" i="1" l="1"/>
  <c r="H13" i="1"/>
  <c r="I13" i="1"/>
  <c r="K263" i="1" l="1"/>
  <c r="Q263" i="1"/>
  <c r="AC261" i="1"/>
  <c r="AC263" i="1" s="1"/>
  <c r="G261" i="1"/>
  <c r="G263" i="1" s="1"/>
  <c r="Z261" i="1" l="1"/>
  <c r="Z263" i="1" s="1"/>
  <c r="T261" i="1"/>
  <c r="N261" i="1"/>
  <c r="H261" i="1"/>
  <c r="E249" i="1"/>
  <c r="E245" i="1"/>
  <c r="E261" i="1" l="1"/>
  <c r="E263" i="1" s="1"/>
  <c r="N281" i="1"/>
  <c r="F251" i="1" l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E251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F247" i="1"/>
  <c r="G247" i="1"/>
  <c r="H247" i="1"/>
  <c r="I247" i="1"/>
  <c r="J247" i="1"/>
  <c r="K247" i="1"/>
  <c r="E247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F255" i="1"/>
  <c r="G255" i="1"/>
  <c r="H255" i="1"/>
  <c r="E25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F291" i="1" l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E291" i="1"/>
  <c r="E287" i="1"/>
  <c r="E283" i="1"/>
  <c r="E279" i="1"/>
  <c r="E275" i="1"/>
  <c r="F216" i="1" l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E216" i="1"/>
</calcChain>
</file>

<file path=xl/sharedStrings.xml><?xml version="1.0" encoding="utf-8"?>
<sst xmlns="http://schemas.openxmlformats.org/spreadsheetml/2006/main" count="650" uniqueCount="197">
  <si>
    <t>Intézmény/ gazdasági társaság megnevezése</t>
  </si>
  <si>
    <t>Európai uniós és/vagy egyéb külső forrásokkal támogatott program, projekt megnevezése és célja, konstrukció száma</t>
  </si>
  <si>
    <t xml:space="preserve">Tervezett kezdési és befejezési határidő </t>
  </si>
  <si>
    <t>Saját bevétel</t>
  </si>
  <si>
    <t>Európai Unió támogatása</t>
  </si>
  <si>
    <t>Egyéb forrás</t>
  </si>
  <si>
    <t>I. INTÉZMÉNYI KÖR</t>
  </si>
  <si>
    <t>működési</t>
  </si>
  <si>
    <t>beruházási</t>
  </si>
  <si>
    <t>felújítási</t>
  </si>
  <si>
    <t>összesen:</t>
  </si>
  <si>
    <t>2018-2019</t>
  </si>
  <si>
    <t>2019-2020</t>
  </si>
  <si>
    <t>Fővárosi Önkormányzat Szombathelyi Idősek Otthona</t>
  </si>
  <si>
    <t>"Szociális gondozó és ápolók foglalkoztatása, a Fővárosi Önkormányzat Szombathelyi Idősek Otthonában" EFOP-1.1.3-17-2017-00038</t>
  </si>
  <si>
    <t>2018-2020</t>
  </si>
  <si>
    <t>2016-2020</t>
  </si>
  <si>
    <t>II. GAZDASÁGI TÁRSASÁGOK</t>
  </si>
  <si>
    <t>Kolibri Gyermek- és Ifjúsági Színház Nonprofit Kft.</t>
  </si>
  <si>
    <t xml:space="preserve">"Mapping - A MAP on the aesthetics of performing arts for early years" </t>
  </si>
  <si>
    <t>2019-2022</t>
  </si>
  <si>
    <t>2019-2021</t>
  </si>
  <si>
    <t>PM</t>
  </si>
  <si>
    <t>BGYH Zrt.</t>
  </si>
  <si>
    <t>KEHOP-5.2.8-17-2017-00002 Széchenyi Gyógyfürdő energetikai fejlesztése</t>
  </si>
  <si>
    <t>KEHOP-5.2.8-17-2017-00005 Csillaghegyi Árpád Forrásfürdő energetikai fejlesztése</t>
  </si>
  <si>
    <t>KEHOP-5.2.8-17-2018-00010 a Lukács Gyógyfürdő energetikai fejlesztése</t>
  </si>
  <si>
    <t>KEHOP-5.2.8-17-2018-00010 a Szt. Gellért Gyógyfürdő energetikai fejlesztése</t>
  </si>
  <si>
    <t>BKK Zrt.</t>
  </si>
  <si>
    <t>M3 metróvonal infrastruktúra rekonstrukciója</t>
  </si>
  <si>
    <t xml:space="preserve">Budapest Közút Zrt. </t>
  </si>
  <si>
    <t>„CROCODILE 2.0_HU”         CEF projekt azonosító száma: 2015-HU-TM-0358-W</t>
  </si>
  <si>
    <t>Elektronikus jegyrendszer előkészítése és kivitelezése</t>
  </si>
  <si>
    <t>1-es villamos vonal meghosszabbítása Etele térig - Könyves Kálmán krt. Népliget és Mester utca közötti villamosvágány átépítése</t>
  </si>
  <si>
    <t xml:space="preserve">Budapesti villamos és trolibusz járműfejlesztés I. ütem önerő biztosítása </t>
  </si>
  <si>
    <t>Budapesti villamos és trolibusz járműfejlesztés II. ütem</t>
  </si>
  <si>
    <t>A városi közlekedési eszközváltási pontokhoz kapcsolódó P+R parkolók építése Budapesten IKOP</t>
  </si>
  <si>
    <t>A projekt hatályos teljes költsége</t>
  </si>
  <si>
    <t>BTM</t>
  </si>
  <si>
    <t>2011-2020</t>
  </si>
  <si>
    <t>BMSZKI</t>
  </si>
  <si>
    <t>Kiadás jellege</t>
  </si>
  <si>
    <t>Levonható fordított ÁFA</t>
  </si>
  <si>
    <t>Támogató megnevezése</t>
  </si>
  <si>
    <t xml:space="preserve"> Projekt 2020. évi kiadása</t>
  </si>
  <si>
    <t>Fővárosi Önkormányzat támogatása</t>
  </si>
  <si>
    <t>5.</t>
  </si>
  <si>
    <t>6.</t>
  </si>
  <si>
    <t>7.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</si>
  <si>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</si>
  <si>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</si>
  <si>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</si>
  <si>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</si>
  <si>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</si>
  <si>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</si>
  <si>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</si>
  <si>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</si>
  <si>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</si>
  <si>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</si>
  <si>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</si>
  <si>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</si>
  <si>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</si>
  <si>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</si>
  <si>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</si>
  <si>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</si>
  <si>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</si>
  <si>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</si>
  <si>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1.</t>
  </si>
  <si>
    <t>2.</t>
  </si>
  <si>
    <t>3.</t>
  </si>
  <si>
    <t>4.</t>
  </si>
  <si>
    <t>KEHOP III. ütem Király Fürdő energetikai fejlesztése</t>
  </si>
  <si>
    <t>Menhely Alapítvány</t>
  </si>
  <si>
    <t>Hajléktalanokért Közalapítvány</t>
  </si>
  <si>
    <t>REC-VAW-AG-2016-01 PIE4 shelters</t>
  </si>
  <si>
    <t>ERASMUS+ 2018-1-HU01-KA202-047742, women and homlessness</t>
  </si>
  <si>
    <t>ERASMUS+ 2018-1-NL01-KA204-038988, it can also be different – restoring dreams to tackle loneliness</t>
  </si>
  <si>
    <t>VEKOP-7.1.5-16, utcáról bérlakásba a Fővárosban (Elsőként lakhatás)</t>
  </si>
  <si>
    <t>Múzeumi és könyvtári fejlesztések mindenkinek, EFOP-3.3.3-VEKOP/16-2016-0001</t>
  </si>
  <si>
    <t>Csillagtelep Szociális Célú rehabilitációja, VEKOP 6.2.1-15-2016-0006</t>
  </si>
  <si>
    <t>Nem állami szervezetek és társadalmi partnerek munkaerő-piaci szolgáltatásainak támogatása, VEKOP 8.1.2-16</t>
  </si>
  <si>
    <t>Támogatás összege</t>
  </si>
  <si>
    <t>Budapest Esély Nonprofit Kft.</t>
  </si>
  <si>
    <t>BKV Zrt.</t>
  </si>
  <si>
    <t xml:space="preserve"> Projekt 2021. évi kiadása</t>
  </si>
  <si>
    <t xml:space="preserve"> Projekt 2022. évi kiadása</t>
  </si>
  <si>
    <t>KAB-KT-18-26294                                      Szerhasználó hajléktalan emberek számára nyújtott szolgáltatásfejlesztés a BMSZKI intézményeiben</t>
  </si>
  <si>
    <t>Szociális és Gyermekvédelmi Főigazgatóság</t>
  </si>
  <si>
    <t xml:space="preserve">EB-2019-20-XIII-XIV./10. vendégéjszaka biztosítása szállás/férőhelyein </t>
  </si>
  <si>
    <t>FSZEK</t>
  </si>
  <si>
    <t>Emberi Erőforrások Minisztériuma NKA</t>
  </si>
  <si>
    <t>beruházás</t>
  </si>
  <si>
    <t>KA-SU-08/2019-20, speciális utcai gondozó szolgálatműködtetése ügyeleti napokon</t>
  </si>
  <si>
    <t>2019-20-KMR-427, felépülést támogató programok</t>
  </si>
  <si>
    <t>2019-20-KMR-429, csoportos szupervízió</t>
  </si>
  <si>
    <t>2019-20-KMR-430, hajléktalanok munkavállalását ösztönző kiegészítő program</t>
  </si>
  <si>
    <t>2019-20-KMR-431, ingyenes jogi tanácsadás hajléktalanoknak</t>
  </si>
  <si>
    <t>2019-20-KMR-125, egészségügyi ellátások támogatása</t>
  </si>
  <si>
    <t>2019-20-KMR-126, gyógytorna és házi gondozói szolgáltatás biztosítása</t>
  </si>
  <si>
    <t>ERASMUS+ 2019-1-HU01-KA104-060526, of the streets</t>
  </si>
  <si>
    <t>KAB-ME-19-E-0032 Kábítószer -prevenciós program</t>
  </si>
  <si>
    <t>Az óbuda-aquincumi római limesszakasz örökségének komplex turisztikai célú hasznosítása VEKOP-4.1.2-17-2018-00001</t>
  </si>
  <si>
    <t>IKOP hazai előirányzat</t>
  </si>
  <si>
    <t>"CROCODILE 3 HU" CEF projekt azonosító száma: 2016-HU-TMC-0300-W</t>
  </si>
  <si>
    <t>2012-2020</t>
  </si>
  <si>
    <t>2018-2021</t>
  </si>
  <si>
    <t>Tény 2019. dec. 31-ig</t>
  </si>
  <si>
    <t xml:space="preserve"> Projekt 2023. évi kiadása</t>
  </si>
  <si>
    <t xml:space="preserve">Fővárosi Önkormányzat támogatás </t>
  </si>
  <si>
    <t>8.</t>
  </si>
  <si>
    <t>9.</t>
  </si>
  <si>
    <t>10.</t>
  </si>
  <si>
    <t>11.</t>
  </si>
  <si>
    <t>12.</t>
  </si>
  <si>
    <t>13.</t>
  </si>
  <si>
    <t>ezer Ft</t>
  </si>
  <si>
    <t>2021</t>
  </si>
  <si>
    <t>KEHOP III. Pesterzsébeti és Paskál Fürdők napelemes rendszerének bővítése</t>
  </si>
  <si>
    <t>ITM</t>
  </si>
  <si>
    <t>2020. év módosított ütem</t>
  </si>
  <si>
    <t>2021. év módosított ütem</t>
  </si>
  <si>
    <t>2022. év módosított ütem</t>
  </si>
  <si>
    <t>2023. év módosított</t>
  </si>
  <si>
    <t>2017-2023</t>
  </si>
  <si>
    <t>2017-2021</t>
  </si>
  <si>
    <t>Budapest Főváros Levéltára</t>
  </si>
  <si>
    <t>USA Nagykövetség : Small Grant programja keretében az Open The Door VR projekt megvalósítására . Magyari Zsolt a Scitovszky-villa látogatásának forgatókönyve kapcsán. A támogatás összege 24 999 $</t>
  </si>
  <si>
    <t>FÁNK</t>
  </si>
  <si>
    <t>A FÁNK-MTTM Állatvilág című nyomtatott sajtótermék 2020. évi megjelentetése; 201101/02831</t>
  </si>
  <si>
    <t>Szentivánéj az állatkertben; EMT-TE-B-E-20-0031</t>
  </si>
  <si>
    <t>International Zoo Conservation &amp; Management (InterZoo); állatkerti ismeretterjesztési program, 2019-1-UK01-KA203-062097</t>
  </si>
  <si>
    <t>Kovács Tibor: Szalamandrák munkacímű tudományos ismeretterjesztő kötet megjelentetése, 203137/3888</t>
  </si>
  <si>
    <t>A rákosi vipera természetvédelmi helyzetének javítása a Pannon régióban; LIFE18 NAT/HU/000799</t>
  </si>
  <si>
    <t>Állatkertek 2020-2021 évi működésének támogatása; ZOO-20-0004</t>
  </si>
  <si>
    <t>2020-2021</t>
  </si>
  <si>
    <t>2020-2022</t>
  </si>
  <si>
    <t>2020-2024</t>
  </si>
  <si>
    <t>12. melléklet a .../2021. (……...) önkormányzati rendelethez</t>
  </si>
  <si>
    <t>12. melléklet a  …./2021. (……...) önkormányzati rendelethez</t>
  </si>
  <si>
    <t>A 9/2020. (II. 29.) önkormányzati rendelet 3/c. melléklete</t>
  </si>
  <si>
    <t>KA-SU-04/2020-21, speciális utcai gondozó szolgálatműködtetése ügyeleti napokon</t>
  </si>
  <si>
    <t>KA-SU-08/2020-21, speciális utcai gondozó szolgálatműködtetése ügyeleti napokon</t>
  </si>
  <si>
    <t xml:space="preserve">EB-2020-21-XV-XVI/10. vendégéjszaka biztosítása szállás/férőhelyein </t>
  </si>
  <si>
    <t>ERASMUS+ 2020-1-HU01-KA104-078376, Látni és láttatni</t>
  </si>
  <si>
    <t>2020-21-KMR-121, eü.szolgáltatás biztosítása</t>
  </si>
  <si>
    <t>2020-21-KMR-122, fogászat</t>
  </si>
  <si>
    <t>2020-21-KMR-123, személyi higiénia,egészség</t>
  </si>
  <si>
    <t>2020-21-KMR-124, ápolás, gyógytorna</t>
  </si>
  <si>
    <t>2020-21-KMR-129, tárgyi eszközbeszerzés a fertőzések elkerüléséért</t>
  </si>
  <si>
    <t>2020-21-KMR-224, tárgyi eszközök beszerzése</t>
  </si>
  <si>
    <t>2020-21-KMR-309, lakhatási program</t>
  </si>
  <si>
    <t>2020-21-KMR-421, szupervízió</t>
  </si>
  <si>
    <t>2020-21-KMR-424, felépülés támogatása</t>
  </si>
  <si>
    <t>2020-21-KMR-427, munkavállalás támogatása</t>
  </si>
  <si>
    <t>2020-21-KMR-428, mentálhigiénia nők számára</t>
  </si>
  <si>
    <t>Budapesti Történeti Múzeum</t>
  </si>
  <si>
    <t>A Budapesti Történeti Múzeum gyűjteményének támogatására (pályázati azonosító: 105109/00511)</t>
  </si>
  <si>
    <t>Emberi Erőforrás Támogatáskezelő NKA Képzőművészet Kollégiuma</t>
  </si>
  <si>
    <t>650</t>
  </si>
  <si>
    <t>Beck Judit: A Beck család c. (1935) festményének megvásárlására a Kiscelli Múzeum - Fővárosi képtár gyűjteménye számára. (pályázati azonosító: 204110/00771)</t>
  </si>
  <si>
    <t>Emberi Erőforrás Támogatáskezelő NKA Közgyűjtemények Kollégiuma</t>
  </si>
  <si>
    <t>800</t>
  </si>
  <si>
    <t>Magyar kortárs képzőművészeti alkotások megvásárlása közgyűjtemények számára (pályázati azonosító: 105109/00530)</t>
  </si>
  <si>
    <t>1 500</t>
  </si>
  <si>
    <t>1500</t>
  </si>
  <si>
    <t>BTM Kiscelli Múzeum déli melléképület déli homlokzata két kapujának restaurálása (pályázati azonosító: 207135/01530)</t>
  </si>
  <si>
    <t>2017-2018</t>
  </si>
  <si>
    <t>Emberi Erőforrás Támogatáskezelő Örökségvédelem Kollégiuma</t>
  </si>
  <si>
    <t>3 000</t>
  </si>
  <si>
    <t>Konferencia megrendezésére a magyar és a nemzetközi öltözködéskultúra kapcsolatairól (pályázati azonosító: 204108/01544)</t>
  </si>
  <si>
    <t>Emberi Errőforrás Támogatáskezelő NKA Közgyűjtemények Kollégiuma</t>
  </si>
  <si>
    <t>Az Aquincumi Fürdő Múzeum mozaikjának felszedésére, állagmegóvására, bemutatására és alapozásának feltárására (pályázati azonosító: 207134/00377)</t>
  </si>
  <si>
    <t>2020</t>
  </si>
  <si>
    <t>Emberi Erőforrás Támogatáskezelő NKA Örökségvédelem Kollégiuma</t>
  </si>
  <si>
    <t>2 700</t>
  </si>
  <si>
    <t>2 126</t>
  </si>
  <si>
    <t>2700</t>
  </si>
  <si>
    <t>Virtuális kiállítás és online adatbázis készítésére a BTM Kiscelli Múzeum Fővárosi Képtár gazdag gyűjteményéből (pályázati azonosító: 204106/02366)</t>
  </si>
  <si>
    <t>1 200</t>
  </si>
  <si>
    <t>1200</t>
  </si>
  <si>
    <t>Az 1. Budapest Craft Week c. fesztivál megrendezésére (pályázati azonosító: 206107/13798)</t>
  </si>
  <si>
    <t>Emberi Erőforrás Támogatáskezelő Kulturális Fesztiválok Kollégiuma</t>
  </si>
  <si>
    <t>2500</t>
  </si>
  <si>
    <t>Mozgásban címmel kortárs művészeti kiállítás megrendezésére a Budapest Galériában. (pályázati azonosító: 10516/07970)</t>
  </si>
  <si>
    <t>400</t>
  </si>
  <si>
    <t>Képrombolók. Destruktív festészeti tendenciák a fiatal régiós művészek munkáiban. Csoportos kiállítás megrendezésére a Budapest Galériában (pályázati azonosító: 105106/07968)</t>
  </si>
  <si>
    <t>Vera Molnár kiállításának megrendezésére, és a hozzá kapcsolódó katalógus elkészítésére</t>
  </si>
  <si>
    <t>500</t>
  </si>
  <si>
    <t>USA Nagykövetség</t>
  </si>
  <si>
    <t>6041</t>
  </si>
  <si>
    <t>7412</t>
  </si>
  <si>
    <t>Magyar Madártani és Természetvédelmi Egyesület</t>
  </si>
  <si>
    <t>6000</t>
  </si>
  <si>
    <t>3857</t>
  </si>
  <si>
    <t>1731</t>
  </si>
  <si>
    <t>3125</t>
  </si>
  <si>
    <t>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</si>
</sst>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8" formatCode="#,##0_ ;\-#,##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43" fontId="9" fillId="0" borderId="0" applyFont="0" applyFill="0" applyBorder="0" applyAlignment="0" applyProtection="0"/>
  </cellStyleXfs>
  <cellXfs count="139">
    <xf numFmtId="0" fontId="0" fillId="0" borderId="0" xfId="0"/>
    <xf numFmtId="49" fontId="2" fillId="0" borderId="0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0" borderId="0" xfId="1" applyFont="1" applyFill="1" applyBorder="1"/>
    <xf numFmtId="0" fontId="2" fillId="0" borderId="0" xfId="1" applyFont="1" applyFill="1"/>
    <xf numFmtId="3" fontId="2" fillId="0" borderId="0" xfId="1" applyNumberFormat="1" applyFont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wrapText="1"/>
    </xf>
    <xf numFmtId="3" fontId="2" fillId="0" borderId="0" xfId="1" applyNumberFormat="1" applyFont="1" applyFill="1"/>
    <xf numFmtId="0" fontId="2" fillId="0" borderId="0" xfId="1" applyFont="1" applyFill="1" applyAlignment="1">
      <alignment horizontal="right"/>
    </xf>
    <xf numFmtId="3" fontId="2" fillId="0" borderId="1" xfId="1" quotePrefix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/>
    <xf numFmtId="49" fontId="2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/>
    </xf>
    <xf numFmtId="3" fontId="2" fillId="0" borderId="1" xfId="1" applyNumberFormat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Fill="1"/>
    <xf numFmtId="3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 shrinkToFit="1"/>
    </xf>
    <xf numFmtId="3" fontId="3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3" fontId="2" fillId="0" borderId="4" xfId="1" applyNumberFormat="1" applyFont="1" applyFill="1" applyBorder="1" applyAlignment="1">
      <alignment vertical="center" wrapText="1"/>
    </xf>
    <xf numFmtId="3" fontId="2" fillId="0" borderId="4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3" fontId="2" fillId="0" borderId="1" xfId="3" applyNumberFormat="1" applyFont="1" applyFill="1" applyBorder="1" applyAlignment="1">
      <alignment vertical="center" wrapText="1"/>
    </xf>
    <xf numFmtId="3" fontId="2" fillId="0" borderId="1" xfId="3" applyNumberFormat="1" applyFont="1" applyFill="1" applyBorder="1" applyAlignment="1">
      <alignment vertical="center"/>
    </xf>
    <xf numFmtId="3" fontId="2" fillId="0" borderId="1" xfId="3" applyNumberFormat="1" applyFont="1" applyFill="1" applyBorder="1" applyAlignment="1">
      <alignment horizontal="center" vertical="center"/>
    </xf>
    <xf numFmtId="0" fontId="2" fillId="0" borderId="1" xfId="1" applyFont="1" applyFill="1" applyBorder="1"/>
    <xf numFmtId="3" fontId="2" fillId="0" borderId="1" xfId="2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0" fontId="5" fillId="0" borderId="0" xfId="0" applyFont="1" applyFill="1"/>
    <xf numFmtId="0" fontId="6" fillId="0" borderId="1" xfId="0" applyFont="1" applyFill="1" applyBorder="1"/>
    <xf numFmtId="0" fontId="6" fillId="0" borderId="0" xfId="0" applyFont="1" applyFill="1"/>
    <xf numFmtId="0" fontId="8" fillId="0" borderId="0" xfId="1" applyFont="1" applyFill="1" applyAlignment="1">
      <alignment horizontal="right"/>
    </xf>
    <xf numFmtId="3" fontId="3" fillId="0" borderId="1" xfId="3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vertical="center" wrapText="1"/>
    </xf>
    <xf numFmtId="3" fontId="2" fillId="0" borderId="1" xfId="1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vertical="center"/>
    </xf>
    <xf numFmtId="0" fontId="3" fillId="0" borderId="0" xfId="1" applyFont="1"/>
    <xf numFmtId="3" fontId="2" fillId="0" borderId="1" xfId="1" applyNumberFormat="1" applyFont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4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right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 shrinkToFit="1"/>
    </xf>
    <xf numFmtId="3" fontId="2" fillId="0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3" fontId="2" fillId="0" borderId="1" xfId="2" quotePrefix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 shrinkToFi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 wrapText="1" shrinkToFit="1"/>
    </xf>
    <xf numFmtId="0" fontId="2" fillId="0" borderId="4" xfId="1" applyFont="1" applyFill="1" applyBorder="1" applyAlignment="1">
      <alignment horizontal="center" vertical="center" wrapText="1" shrinkToFit="1"/>
    </xf>
    <xf numFmtId="3" fontId="2" fillId="0" borderId="2" xfId="2" quotePrefix="1" applyNumberFormat="1" applyFont="1" applyFill="1" applyBorder="1" applyAlignment="1">
      <alignment horizontal="center" vertical="center" wrapText="1"/>
    </xf>
    <xf numFmtId="3" fontId="2" fillId="0" borderId="3" xfId="2" applyNumberFormat="1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/>
    <xf numFmtId="0" fontId="2" fillId="0" borderId="1" xfId="3" applyFont="1" applyFill="1" applyBorder="1" applyAlignment="1">
      <alignment wrapText="1"/>
    </xf>
    <xf numFmtId="3" fontId="2" fillId="0" borderId="1" xfId="3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0" xfId="1" applyNumberFormat="1" applyFont="1"/>
    <xf numFmtId="3" fontId="3" fillId="0" borderId="2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164" fontId="2" fillId="0" borderId="1" xfId="4" applyNumberFormat="1" applyFont="1" applyBorder="1"/>
    <xf numFmtId="164" fontId="2" fillId="0" borderId="1" xfId="1" applyNumberFormat="1" applyFont="1" applyBorder="1"/>
    <xf numFmtId="164" fontId="3" fillId="0" borderId="2" xfId="4" applyNumberFormat="1" applyFont="1" applyBorder="1" applyAlignment="1">
      <alignment horizontal="center" vertical="center" wrapText="1"/>
    </xf>
    <xf numFmtId="164" fontId="3" fillId="0" borderId="3" xfId="4" applyNumberFormat="1" applyFont="1" applyBorder="1" applyAlignment="1">
      <alignment horizontal="center" vertical="center" wrapText="1"/>
    </xf>
    <xf numFmtId="164" fontId="3" fillId="0" borderId="4" xfId="4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vertical="center" wrapText="1"/>
    </xf>
    <xf numFmtId="3" fontId="3" fillId="0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164" fontId="2" fillId="0" borderId="1" xfId="4" applyNumberFormat="1" applyFont="1" applyBorder="1" applyAlignment="1">
      <alignment horizontal="right" vertical="center" wrapText="1"/>
    </xf>
    <xf numFmtId="164" fontId="3" fillId="0" borderId="1" xfId="4" applyNumberFormat="1" applyFont="1" applyBorder="1" applyAlignment="1">
      <alignment horizontal="right" vertical="center"/>
    </xf>
    <xf numFmtId="168" fontId="2" fillId="0" borderId="1" xfId="4" applyNumberFormat="1" applyFont="1" applyBorder="1" applyAlignment="1">
      <alignment horizontal="right" vertical="center" wrapText="1"/>
    </xf>
    <xf numFmtId="49" fontId="2" fillId="0" borderId="1" xfId="1" applyNumberFormat="1" applyFont="1" applyBorder="1" applyAlignment="1">
      <alignment horizontal="right" vertical="center" wrapText="1"/>
    </xf>
  </cellXfs>
  <cellStyles count="5">
    <cellStyle name="Ezres" xfId="4" builtinId="3"/>
    <cellStyle name="Normál" xfId="0" builtinId="0"/>
    <cellStyle name="Normál 2 2" xfId="2" xr:uid="{00000000-0005-0000-0000-000001000000}"/>
    <cellStyle name="Normál 3" xfId="1" xr:uid="{00000000-0005-0000-0000-000002000000}"/>
    <cellStyle name="Normál 5" xfId="3" xr:uid="{00000000-0005-0000-0000-000003000000}"/>
  </cellStyles>
  <dxfs count="44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zsaa\Desktop\2018.01.24\Haszn&#225;latban%20l&#233;v&#337;%20t&#225;bla%20t&#246;bblettel%202018.01.24%20dologival%20%20janu&#225;ri%20rendm&#243;d%20csillaghegy+vagyonv&#233;d.+kiscell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dori\Documents\1_g\2019_1_g%20mell&#233;k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uházás"/>
      <sheetName val="Munka4"/>
      <sheetName val="Munka3"/>
      <sheetName val="Munka2"/>
      <sheetName val="címkód"/>
      <sheetName val="Beruházás összesítő 2018"/>
      <sheetName val="KIMUTA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igen</v>
          </cell>
        </row>
        <row r="2">
          <cell r="A2" t="str">
            <v>nem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K_1_g_3C ú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91"/>
  <sheetViews>
    <sheetView tabSelected="1" view="pageBreakPreview" zoomScale="80" zoomScaleNormal="98" zoomScaleSheetLayoutView="80" workbookViewId="0">
      <pane xSplit="3" ySplit="10" topLeftCell="D29" activePane="bottomRight" state="frozen"/>
      <selection pane="topRight" activeCell="G1" sqref="G1"/>
      <selection pane="bottomLeft" activeCell="A7" sqref="A7"/>
      <selection pane="bottomRight" activeCell="K43" sqref="K43"/>
    </sheetView>
  </sheetViews>
  <sheetFormatPr defaultColWidth="8.85546875" defaultRowHeight="12.75" x14ac:dyDescent="0.2"/>
  <cols>
    <col min="1" max="1" width="13.28515625" style="4" customWidth="1"/>
    <col min="2" max="2" width="41.28515625" style="28" customWidth="1"/>
    <col min="3" max="3" width="14" style="4" customWidth="1"/>
    <col min="4" max="4" width="13.85546875" style="4" customWidth="1"/>
    <col min="5" max="5" width="15.42578125" style="6" customWidth="1"/>
    <col min="6" max="6" width="14" style="6" customWidth="1"/>
    <col min="7" max="7" width="13" style="6" customWidth="1"/>
    <col min="8" max="8" width="14.5703125" style="4" customWidth="1"/>
    <col min="9" max="9" width="13.7109375" style="4" customWidth="1"/>
    <col min="10" max="10" width="13.42578125" style="4" customWidth="1"/>
    <col min="11" max="11" width="14.28515625" style="4" customWidth="1"/>
    <col min="12" max="12" width="19" style="30" customWidth="1"/>
    <col min="13" max="13" width="14.85546875" style="4" customWidth="1"/>
    <col min="14" max="14" width="19" style="4" customWidth="1"/>
    <col min="15" max="15" width="15.140625" style="4" customWidth="1"/>
    <col min="16" max="16" width="19.5703125" style="4" customWidth="1"/>
    <col min="17" max="17" width="19.140625" style="4" customWidth="1"/>
    <col min="18" max="18" width="20" style="30" customWidth="1"/>
    <col min="19" max="19" width="18.42578125" style="4" customWidth="1"/>
    <col min="20" max="21" width="12.28515625" style="4" customWidth="1"/>
    <col min="22" max="22" width="14.85546875" style="4" customWidth="1"/>
    <col min="23" max="23" width="12.28515625" style="4" customWidth="1"/>
    <col min="24" max="24" width="16.7109375" style="30" customWidth="1"/>
    <col min="25" max="25" width="12.42578125" style="4" customWidth="1"/>
    <col min="26" max="26" width="12.28515625" style="4" customWidth="1"/>
    <col min="27" max="27" width="11.85546875" style="4" customWidth="1"/>
    <col min="28" max="28" width="14.140625" style="4" customWidth="1"/>
    <col min="29" max="29" width="11.42578125" style="4" customWidth="1"/>
    <col min="30" max="30" width="17.28515625" style="4" customWidth="1"/>
    <col min="31" max="31" width="12.85546875" style="5" customWidth="1"/>
    <col min="32" max="16384" width="8.85546875" style="5"/>
  </cols>
  <sheetData>
    <row r="1" spans="1:31" x14ac:dyDescent="0.2">
      <c r="C1" s="5"/>
      <c r="D1" s="5"/>
      <c r="E1" s="5"/>
      <c r="F1" s="5"/>
      <c r="I1" s="68" t="s">
        <v>137</v>
      </c>
      <c r="J1" s="68"/>
      <c r="K1" s="68"/>
      <c r="L1" s="68"/>
      <c r="M1" s="68"/>
      <c r="O1" s="68" t="s">
        <v>137</v>
      </c>
      <c r="P1" s="68"/>
      <c r="Q1" s="68"/>
      <c r="R1" s="68"/>
      <c r="S1" s="68"/>
      <c r="AB1" s="68" t="s">
        <v>138</v>
      </c>
      <c r="AC1" s="68"/>
      <c r="AD1" s="68"/>
      <c r="AE1" s="68"/>
    </row>
    <row r="2" spans="1:31" s="4" customFormat="1" ht="15" customHeight="1" x14ac:dyDescent="0.2">
      <c r="B2" s="28"/>
      <c r="G2" s="6"/>
      <c r="I2" s="68" t="s">
        <v>139</v>
      </c>
      <c r="J2" s="68"/>
      <c r="K2" s="68"/>
      <c r="L2" s="68"/>
      <c r="M2" s="68"/>
      <c r="O2" s="68" t="s">
        <v>139</v>
      </c>
      <c r="P2" s="68"/>
      <c r="Q2" s="68"/>
      <c r="R2" s="68"/>
      <c r="S2" s="68"/>
      <c r="X2" s="30"/>
      <c r="AA2" s="68" t="s">
        <v>139</v>
      </c>
      <c r="AB2" s="68"/>
      <c r="AC2" s="68"/>
      <c r="AD2" s="68"/>
      <c r="AE2" s="68"/>
    </row>
    <row r="3" spans="1:31" s="4" customFormat="1" ht="15" customHeight="1" x14ac:dyDescent="0.2">
      <c r="B3" s="28"/>
      <c r="G3" s="6"/>
      <c r="L3" s="30"/>
      <c r="O3" s="51"/>
      <c r="P3" s="51"/>
      <c r="Q3" s="51"/>
      <c r="R3" s="51"/>
      <c r="S3" s="51"/>
      <c r="X3" s="30"/>
      <c r="AA3" s="51"/>
      <c r="AB3" s="51"/>
      <c r="AC3" s="51"/>
      <c r="AD3" s="51"/>
      <c r="AE3" s="51"/>
    </row>
    <row r="4" spans="1:31" x14ac:dyDescent="0.2">
      <c r="A4" s="5"/>
      <c r="B4" s="10"/>
      <c r="C4" s="5"/>
      <c r="D4" s="5"/>
      <c r="E4" s="11"/>
      <c r="F4" s="11"/>
      <c r="G4" s="11"/>
      <c r="H4" s="12"/>
      <c r="I4" s="12"/>
      <c r="J4" s="12"/>
      <c r="K4" s="12"/>
      <c r="L4" s="29"/>
      <c r="M4" s="49" t="s">
        <v>115</v>
      </c>
      <c r="N4" s="12"/>
      <c r="O4" s="12"/>
      <c r="P4" s="12"/>
      <c r="Q4" s="12"/>
      <c r="R4" s="29"/>
      <c r="S4" s="49" t="s">
        <v>115</v>
      </c>
      <c r="T4" s="12"/>
      <c r="U4" s="12"/>
      <c r="V4" s="12"/>
      <c r="W4" s="12"/>
      <c r="X4" s="29"/>
      <c r="Y4" s="12"/>
      <c r="Z4" s="5"/>
      <c r="AA4" s="5"/>
      <c r="AB4" s="5"/>
      <c r="AC4" s="5"/>
      <c r="AD4" s="5"/>
      <c r="AE4" s="49" t="s">
        <v>115</v>
      </c>
    </row>
    <row r="5" spans="1:31" s="21" customFormat="1" ht="24" customHeight="1" x14ac:dyDescent="0.2">
      <c r="A5" s="92" t="s">
        <v>0</v>
      </c>
      <c r="B5" s="92" t="s">
        <v>1</v>
      </c>
      <c r="C5" s="92" t="s">
        <v>2</v>
      </c>
      <c r="D5" s="92" t="s">
        <v>41</v>
      </c>
      <c r="E5" s="79" t="s">
        <v>37</v>
      </c>
      <c r="F5" s="79" t="s">
        <v>42</v>
      </c>
      <c r="G5" s="79" t="s">
        <v>106</v>
      </c>
      <c r="H5" s="80" t="s">
        <v>119</v>
      </c>
      <c r="I5" s="80"/>
      <c r="J5" s="80"/>
      <c r="K5" s="80"/>
      <c r="L5" s="80"/>
      <c r="M5" s="80"/>
      <c r="N5" s="80" t="s">
        <v>120</v>
      </c>
      <c r="O5" s="80"/>
      <c r="P5" s="80"/>
      <c r="Q5" s="80"/>
      <c r="R5" s="80"/>
      <c r="S5" s="80"/>
      <c r="T5" s="80" t="s">
        <v>121</v>
      </c>
      <c r="U5" s="80"/>
      <c r="V5" s="80"/>
      <c r="W5" s="80"/>
      <c r="X5" s="80"/>
      <c r="Y5" s="80"/>
      <c r="Z5" s="80" t="s">
        <v>122</v>
      </c>
      <c r="AA5" s="80"/>
      <c r="AB5" s="80"/>
      <c r="AC5" s="80"/>
      <c r="AD5" s="80"/>
      <c r="AE5" s="80"/>
    </row>
    <row r="6" spans="1:31" s="21" customFormat="1" ht="24" customHeight="1" x14ac:dyDescent="0.2">
      <c r="A6" s="92"/>
      <c r="B6" s="92"/>
      <c r="C6" s="93"/>
      <c r="D6" s="92"/>
      <c r="E6" s="79"/>
      <c r="F6" s="79"/>
      <c r="G6" s="79"/>
      <c r="H6" s="79" t="s">
        <v>44</v>
      </c>
      <c r="I6" s="79" t="s">
        <v>3</v>
      </c>
      <c r="J6" s="79" t="s">
        <v>45</v>
      </c>
      <c r="K6" s="79" t="s">
        <v>4</v>
      </c>
      <c r="L6" s="79" t="s">
        <v>5</v>
      </c>
      <c r="M6" s="79"/>
      <c r="N6" s="79" t="s">
        <v>84</v>
      </c>
      <c r="O6" s="79" t="s">
        <v>3</v>
      </c>
      <c r="P6" s="79" t="s">
        <v>45</v>
      </c>
      <c r="Q6" s="79" t="s">
        <v>4</v>
      </c>
      <c r="R6" s="79" t="s">
        <v>5</v>
      </c>
      <c r="S6" s="79"/>
      <c r="T6" s="79" t="s">
        <v>85</v>
      </c>
      <c r="U6" s="79" t="s">
        <v>3</v>
      </c>
      <c r="V6" s="79" t="s">
        <v>45</v>
      </c>
      <c r="W6" s="79" t="s">
        <v>4</v>
      </c>
      <c r="X6" s="79" t="s">
        <v>5</v>
      </c>
      <c r="Y6" s="79"/>
      <c r="Z6" s="79" t="s">
        <v>107</v>
      </c>
      <c r="AA6" s="79" t="s">
        <v>3</v>
      </c>
      <c r="AB6" s="79" t="s">
        <v>108</v>
      </c>
      <c r="AC6" s="79" t="s">
        <v>4</v>
      </c>
      <c r="AD6" s="79" t="s">
        <v>5</v>
      </c>
      <c r="AE6" s="79"/>
    </row>
    <row r="7" spans="1:31" s="21" customFormat="1" ht="24" customHeight="1" x14ac:dyDescent="0.2">
      <c r="A7" s="92"/>
      <c r="B7" s="92"/>
      <c r="C7" s="93"/>
      <c r="D7" s="92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s="21" customFormat="1" ht="24" customHeight="1" x14ac:dyDescent="0.2">
      <c r="A8" s="92"/>
      <c r="B8" s="92"/>
      <c r="C8" s="93"/>
      <c r="D8" s="92"/>
      <c r="E8" s="79"/>
      <c r="F8" s="79"/>
      <c r="G8" s="79"/>
      <c r="H8" s="79"/>
      <c r="I8" s="79"/>
      <c r="J8" s="79"/>
      <c r="K8" s="79"/>
      <c r="L8" s="79" t="s">
        <v>43</v>
      </c>
      <c r="M8" s="79" t="s">
        <v>81</v>
      </c>
      <c r="N8" s="79"/>
      <c r="O8" s="79"/>
      <c r="P8" s="79"/>
      <c r="Q8" s="79"/>
      <c r="R8" s="79" t="s">
        <v>43</v>
      </c>
      <c r="S8" s="79" t="s">
        <v>81</v>
      </c>
      <c r="T8" s="79"/>
      <c r="U8" s="79"/>
      <c r="V8" s="79"/>
      <c r="W8" s="79"/>
      <c r="X8" s="79" t="s">
        <v>43</v>
      </c>
      <c r="Y8" s="79" t="s">
        <v>81</v>
      </c>
      <c r="Z8" s="79"/>
      <c r="AA8" s="79"/>
      <c r="AB8" s="79"/>
      <c r="AC8" s="79"/>
      <c r="AD8" s="79" t="s">
        <v>43</v>
      </c>
      <c r="AE8" s="79" t="s">
        <v>81</v>
      </c>
    </row>
    <row r="9" spans="1:31" s="21" customFormat="1" ht="43.9" customHeight="1" x14ac:dyDescent="0.2">
      <c r="A9" s="92"/>
      <c r="B9" s="92"/>
      <c r="C9" s="93"/>
      <c r="D9" s="92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</row>
    <row r="10" spans="1:31" s="14" customFormat="1" x14ac:dyDescent="0.2">
      <c r="A10" s="7" t="s">
        <v>67</v>
      </c>
      <c r="B10" s="7" t="s">
        <v>68</v>
      </c>
      <c r="C10" s="8" t="s">
        <v>69</v>
      </c>
      <c r="D10" s="7" t="s">
        <v>70</v>
      </c>
      <c r="E10" s="7" t="s">
        <v>46</v>
      </c>
      <c r="F10" s="13" t="s">
        <v>47</v>
      </c>
      <c r="G10" s="7" t="s">
        <v>48</v>
      </c>
      <c r="H10" s="7" t="s">
        <v>109</v>
      </c>
      <c r="I10" s="7" t="s">
        <v>110</v>
      </c>
      <c r="J10" s="7" t="s">
        <v>111</v>
      </c>
      <c r="K10" s="7" t="s">
        <v>112</v>
      </c>
      <c r="L10" s="7" t="s">
        <v>113</v>
      </c>
      <c r="M10" s="7" t="s">
        <v>114</v>
      </c>
      <c r="N10" s="7" t="s">
        <v>49</v>
      </c>
      <c r="O10" s="7" t="s">
        <v>50</v>
      </c>
      <c r="P10" s="7" t="s">
        <v>51</v>
      </c>
      <c r="Q10" s="7" t="s">
        <v>52</v>
      </c>
      <c r="R10" s="7" t="s">
        <v>53</v>
      </c>
      <c r="S10" s="7" t="s">
        <v>54</v>
      </c>
      <c r="T10" s="7" t="s">
        <v>55</v>
      </c>
      <c r="U10" s="7" t="s">
        <v>56</v>
      </c>
      <c r="V10" s="7" t="s">
        <v>57</v>
      </c>
      <c r="W10" s="7" t="s">
        <v>58</v>
      </c>
      <c r="X10" s="7" t="s">
        <v>59</v>
      </c>
      <c r="Y10" s="7" t="s">
        <v>60</v>
      </c>
      <c r="Z10" s="7" t="s">
        <v>61</v>
      </c>
      <c r="AA10" s="7" t="s">
        <v>62</v>
      </c>
      <c r="AB10" s="7" t="s">
        <v>63</v>
      </c>
      <c r="AC10" s="7" t="s">
        <v>64</v>
      </c>
      <c r="AD10" s="7" t="s">
        <v>65</v>
      </c>
      <c r="AE10" s="7" t="s">
        <v>66</v>
      </c>
    </row>
    <row r="11" spans="1:31" s="14" customFormat="1" x14ac:dyDescent="0.2">
      <c r="A11" s="16" t="s">
        <v>6</v>
      </c>
      <c r="B11" s="1"/>
      <c r="C11" s="1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s="14" customFormat="1" x14ac:dyDescent="0.2">
      <c r="A12" s="1"/>
      <c r="B12" s="1"/>
      <c r="C12" s="1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21" customFormat="1" x14ac:dyDescent="0.2">
      <c r="A13" s="74" t="s">
        <v>38</v>
      </c>
      <c r="B13" s="75" t="s">
        <v>101</v>
      </c>
      <c r="C13" s="76" t="s">
        <v>21</v>
      </c>
      <c r="D13" s="17" t="s">
        <v>7</v>
      </c>
      <c r="E13" s="18">
        <v>31275</v>
      </c>
      <c r="F13" s="18"/>
      <c r="G13" s="18">
        <v>605</v>
      </c>
      <c r="H13" s="9">
        <f>20904+2775</f>
        <v>23679</v>
      </c>
      <c r="I13" s="19">
        <f>9721+2625</f>
        <v>12346</v>
      </c>
      <c r="J13" s="19"/>
      <c r="K13" s="19">
        <f>11183+21554</f>
        <v>32737</v>
      </c>
      <c r="L13" s="22"/>
      <c r="M13" s="19"/>
      <c r="N13" s="9">
        <v>9766</v>
      </c>
      <c r="O13" s="19"/>
      <c r="P13" s="19"/>
      <c r="Q13" s="19">
        <v>9766</v>
      </c>
      <c r="R13" s="22"/>
      <c r="S13" s="19"/>
      <c r="T13" s="9"/>
      <c r="U13" s="19"/>
      <c r="V13" s="19"/>
      <c r="W13" s="19"/>
      <c r="X13" s="22"/>
      <c r="Y13" s="19"/>
      <c r="Z13" s="27"/>
      <c r="AA13" s="27"/>
      <c r="AB13" s="27"/>
      <c r="AC13" s="27"/>
      <c r="AD13" s="27"/>
      <c r="AE13" s="27"/>
    </row>
    <row r="14" spans="1:31" s="21" customFormat="1" x14ac:dyDescent="0.2">
      <c r="A14" s="74"/>
      <c r="B14" s="75"/>
      <c r="C14" s="76"/>
      <c r="D14" s="17" t="s">
        <v>8</v>
      </c>
      <c r="E14" s="18">
        <v>438175</v>
      </c>
      <c r="F14" s="18"/>
      <c r="G14" s="18">
        <v>0</v>
      </c>
      <c r="H14" s="9"/>
      <c r="I14" s="19"/>
      <c r="J14" s="19"/>
      <c r="K14" s="19">
        <v>345020</v>
      </c>
      <c r="L14" s="22"/>
      <c r="M14" s="19"/>
      <c r="N14" s="9">
        <v>247525</v>
      </c>
      <c r="O14" s="19">
        <v>93155</v>
      </c>
      <c r="P14" s="19"/>
      <c r="Q14" s="19">
        <v>154370</v>
      </c>
      <c r="R14" s="22"/>
      <c r="S14" s="19"/>
      <c r="T14" s="9"/>
      <c r="U14" s="19"/>
      <c r="V14" s="19"/>
      <c r="W14" s="19"/>
      <c r="X14" s="22"/>
      <c r="Y14" s="19"/>
      <c r="Z14" s="27"/>
      <c r="AA14" s="27"/>
      <c r="AB14" s="27"/>
      <c r="AC14" s="27"/>
      <c r="AD14" s="27"/>
      <c r="AE14" s="27"/>
    </row>
    <row r="15" spans="1:31" s="21" customFormat="1" x14ac:dyDescent="0.2">
      <c r="A15" s="74"/>
      <c r="B15" s="75"/>
      <c r="C15" s="76"/>
      <c r="D15" s="17" t="s">
        <v>9</v>
      </c>
      <c r="E15" s="18">
        <v>0</v>
      </c>
      <c r="F15" s="18"/>
      <c r="G15" s="18">
        <v>0</v>
      </c>
      <c r="H15" s="9">
        <v>0</v>
      </c>
      <c r="I15" s="19"/>
      <c r="J15" s="19"/>
      <c r="K15" s="19">
        <v>0</v>
      </c>
      <c r="L15" s="22"/>
      <c r="M15" s="19"/>
      <c r="N15" s="9"/>
      <c r="O15" s="19"/>
      <c r="P15" s="19"/>
      <c r="Q15" s="19"/>
      <c r="R15" s="22"/>
      <c r="S15" s="19"/>
      <c r="T15" s="9"/>
      <c r="U15" s="19"/>
      <c r="V15" s="19"/>
      <c r="W15" s="19"/>
      <c r="X15" s="22"/>
      <c r="Y15" s="19"/>
      <c r="Z15" s="27"/>
      <c r="AA15" s="27"/>
      <c r="AB15" s="27"/>
      <c r="AC15" s="27"/>
      <c r="AD15" s="27"/>
      <c r="AE15" s="27"/>
    </row>
    <row r="16" spans="1:31" s="21" customFormat="1" x14ac:dyDescent="0.2">
      <c r="A16" s="74"/>
      <c r="B16" s="75"/>
      <c r="C16" s="76"/>
      <c r="D16" s="27" t="s">
        <v>10</v>
      </c>
      <c r="E16" s="59">
        <f>E13+E14+E15</f>
        <v>469450</v>
      </c>
      <c r="F16" s="27">
        <f t="shared" ref="F16:AE16" si="0">SUM(F13:F15)</f>
        <v>0</v>
      </c>
      <c r="G16" s="27">
        <f t="shared" si="0"/>
        <v>605</v>
      </c>
      <c r="H16" s="27">
        <f t="shared" si="0"/>
        <v>23679</v>
      </c>
      <c r="I16" s="27">
        <f t="shared" si="0"/>
        <v>12346</v>
      </c>
      <c r="J16" s="27">
        <f t="shared" si="0"/>
        <v>0</v>
      </c>
      <c r="K16" s="27">
        <f t="shared" si="0"/>
        <v>377757</v>
      </c>
      <c r="L16" s="27">
        <f t="shared" si="0"/>
        <v>0</v>
      </c>
      <c r="M16" s="131">
        <f t="shared" si="0"/>
        <v>0</v>
      </c>
      <c r="N16" s="27">
        <f t="shared" si="0"/>
        <v>257291</v>
      </c>
      <c r="O16" s="27">
        <f t="shared" si="0"/>
        <v>93155</v>
      </c>
      <c r="P16" s="27">
        <f t="shared" si="0"/>
        <v>0</v>
      </c>
      <c r="Q16" s="27">
        <f t="shared" si="0"/>
        <v>164136</v>
      </c>
      <c r="R16" s="27">
        <f t="shared" si="0"/>
        <v>0</v>
      </c>
      <c r="S16" s="27">
        <f t="shared" si="0"/>
        <v>0</v>
      </c>
      <c r="T16" s="27">
        <f t="shared" si="0"/>
        <v>0</v>
      </c>
      <c r="U16" s="27">
        <f t="shared" si="0"/>
        <v>0</v>
      </c>
      <c r="V16" s="27">
        <f t="shared" si="0"/>
        <v>0</v>
      </c>
      <c r="W16" s="27">
        <f t="shared" si="0"/>
        <v>0</v>
      </c>
      <c r="X16" s="27">
        <f t="shared" si="0"/>
        <v>0</v>
      </c>
      <c r="Y16" s="27">
        <f t="shared" si="0"/>
        <v>0</v>
      </c>
      <c r="Z16" s="27">
        <f t="shared" si="0"/>
        <v>0</v>
      </c>
      <c r="AA16" s="27">
        <f t="shared" si="0"/>
        <v>0</v>
      </c>
      <c r="AB16" s="27">
        <f t="shared" si="0"/>
        <v>0</v>
      </c>
      <c r="AC16" s="27">
        <f t="shared" si="0"/>
        <v>0</v>
      </c>
      <c r="AD16" s="27">
        <f t="shared" si="0"/>
        <v>0</v>
      </c>
      <c r="AE16" s="27">
        <f t="shared" si="0"/>
        <v>0</v>
      </c>
    </row>
    <row r="17" spans="1:31" s="118" customFormat="1" ht="12.75" customHeight="1" x14ac:dyDescent="0.2">
      <c r="A17" s="115" t="s">
        <v>155</v>
      </c>
      <c r="B17" s="115" t="s">
        <v>156</v>
      </c>
      <c r="C17" s="116" t="s">
        <v>12</v>
      </c>
      <c r="D17" s="54" t="s">
        <v>7</v>
      </c>
      <c r="E17" s="117"/>
      <c r="F17" s="117"/>
      <c r="G17" s="117"/>
      <c r="H17" s="117"/>
      <c r="I17" s="117"/>
      <c r="J17" s="117"/>
      <c r="K17" s="117"/>
      <c r="L17" s="127" t="s">
        <v>157</v>
      </c>
      <c r="M17" s="132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</row>
    <row r="18" spans="1:31" s="118" customFormat="1" x14ac:dyDescent="0.2">
      <c r="A18" s="115"/>
      <c r="B18" s="115"/>
      <c r="C18" s="116"/>
      <c r="D18" s="54" t="s">
        <v>8</v>
      </c>
      <c r="E18" s="117" t="s">
        <v>158</v>
      </c>
      <c r="F18" s="117"/>
      <c r="G18" s="117"/>
      <c r="H18" s="138" t="s">
        <v>158</v>
      </c>
      <c r="I18" s="117"/>
      <c r="J18" s="117"/>
      <c r="K18" s="117"/>
      <c r="L18" s="128"/>
      <c r="M18" s="132" t="s">
        <v>158</v>
      </c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</row>
    <row r="19" spans="1:31" s="118" customFormat="1" x14ac:dyDescent="0.2">
      <c r="A19" s="115"/>
      <c r="B19" s="115"/>
      <c r="C19" s="116"/>
      <c r="D19" s="54" t="s">
        <v>9</v>
      </c>
      <c r="E19" s="117"/>
      <c r="F19" s="117"/>
      <c r="G19" s="117"/>
      <c r="H19" s="138"/>
      <c r="I19" s="117"/>
      <c r="J19" s="117"/>
      <c r="K19" s="117"/>
      <c r="L19" s="129"/>
      <c r="M19" s="132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</row>
    <row r="20" spans="1:31" s="118" customFormat="1" x14ac:dyDescent="0.2">
      <c r="A20" s="115"/>
      <c r="B20" s="115"/>
      <c r="C20" s="116"/>
      <c r="D20" s="59" t="s">
        <v>10</v>
      </c>
      <c r="E20" s="59">
        <f>E17+E18+E19</f>
        <v>650</v>
      </c>
      <c r="F20" s="59">
        <f t="shared" ref="F20:AE20" si="1">F17+F18+F19</f>
        <v>0</v>
      </c>
      <c r="G20" s="59">
        <f t="shared" si="1"/>
        <v>0</v>
      </c>
      <c r="H20" s="133">
        <f t="shared" si="1"/>
        <v>650</v>
      </c>
      <c r="I20" s="59">
        <f t="shared" si="1"/>
        <v>0</v>
      </c>
      <c r="J20" s="59">
        <f t="shared" si="1"/>
        <v>0</v>
      </c>
      <c r="K20" s="59">
        <f t="shared" si="1"/>
        <v>0</v>
      </c>
      <c r="L20" s="59"/>
      <c r="M20" s="133">
        <f t="shared" si="1"/>
        <v>650</v>
      </c>
      <c r="N20" s="59">
        <f t="shared" si="1"/>
        <v>0</v>
      </c>
      <c r="O20" s="59">
        <f t="shared" si="1"/>
        <v>0</v>
      </c>
      <c r="P20" s="59">
        <f t="shared" si="1"/>
        <v>0</v>
      </c>
      <c r="Q20" s="59">
        <f t="shared" si="1"/>
        <v>0</v>
      </c>
      <c r="R20" s="59">
        <f t="shared" si="1"/>
        <v>0</v>
      </c>
      <c r="S20" s="59">
        <f t="shared" si="1"/>
        <v>0</v>
      </c>
      <c r="T20" s="59">
        <f t="shared" si="1"/>
        <v>0</v>
      </c>
      <c r="U20" s="59">
        <f t="shared" si="1"/>
        <v>0</v>
      </c>
      <c r="V20" s="59">
        <f t="shared" si="1"/>
        <v>0</v>
      </c>
      <c r="W20" s="59">
        <f t="shared" si="1"/>
        <v>0</v>
      </c>
      <c r="X20" s="59">
        <f t="shared" si="1"/>
        <v>0</v>
      </c>
      <c r="Y20" s="59">
        <f t="shared" si="1"/>
        <v>0</v>
      </c>
      <c r="Z20" s="59">
        <f t="shared" si="1"/>
        <v>0</v>
      </c>
      <c r="AA20" s="59">
        <f t="shared" si="1"/>
        <v>0</v>
      </c>
      <c r="AB20" s="59">
        <f t="shared" si="1"/>
        <v>0</v>
      </c>
      <c r="AC20" s="59">
        <f t="shared" si="1"/>
        <v>0</v>
      </c>
      <c r="AD20" s="59">
        <f t="shared" si="1"/>
        <v>0</v>
      </c>
      <c r="AE20" s="59">
        <f t="shared" si="1"/>
        <v>0</v>
      </c>
    </row>
    <row r="21" spans="1:31" s="118" customFormat="1" ht="12.75" customHeight="1" x14ac:dyDescent="0.2">
      <c r="A21" s="115" t="s">
        <v>155</v>
      </c>
      <c r="B21" s="115" t="s">
        <v>159</v>
      </c>
      <c r="C21" s="116" t="s">
        <v>134</v>
      </c>
      <c r="D21" s="54" t="s">
        <v>7</v>
      </c>
      <c r="E21" s="117"/>
      <c r="F21" s="117"/>
      <c r="G21" s="117"/>
      <c r="H21" s="138"/>
      <c r="I21" s="117"/>
      <c r="J21" s="117"/>
      <c r="K21" s="117"/>
      <c r="L21" s="127" t="s">
        <v>160</v>
      </c>
      <c r="M21" s="132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</row>
    <row r="22" spans="1:31" s="118" customFormat="1" x14ac:dyDescent="0.2">
      <c r="A22" s="115"/>
      <c r="B22" s="115"/>
      <c r="C22" s="116"/>
      <c r="D22" s="54" t="s">
        <v>8</v>
      </c>
      <c r="E22" s="117" t="s">
        <v>161</v>
      </c>
      <c r="F22" s="117"/>
      <c r="G22" s="117"/>
      <c r="H22" s="138" t="s">
        <v>161</v>
      </c>
      <c r="I22" s="117"/>
      <c r="J22" s="117"/>
      <c r="K22" s="117"/>
      <c r="L22" s="128"/>
      <c r="M22" s="132" t="s">
        <v>161</v>
      </c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</row>
    <row r="23" spans="1:31" s="118" customFormat="1" x14ac:dyDescent="0.2">
      <c r="A23" s="115"/>
      <c r="B23" s="115"/>
      <c r="C23" s="116"/>
      <c r="D23" s="54" t="s">
        <v>9</v>
      </c>
      <c r="E23" s="117"/>
      <c r="F23" s="117"/>
      <c r="G23" s="117"/>
      <c r="H23" s="138"/>
      <c r="I23" s="117"/>
      <c r="J23" s="117"/>
      <c r="K23" s="117"/>
      <c r="L23" s="129"/>
      <c r="M23" s="132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</row>
    <row r="24" spans="1:31" s="118" customFormat="1" x14ac:dyDescent="0.2">
      <c r="A24" s="115"/>
      <c r="B24" s="115"/>
      <c r="C24" s="116"/>
      <c r="D24" s="59" t="s">
        <v>10</v>
      </c>
      <c r="E24" s="59">
        <f>E21+E22+E23</f>
        <v>800</v>
      </c>
      <c r="F24" s="59">
        <f t="shared" ref="F24:AE24" si="2">F21+F22+F23</f>
        <v>0</v>
      </c>
      <c r="G24" s="59">
        <f t="shared" si="2"/>
        <v>0</v>
      </c>
      <c r="H24" s="133">
        <f t="shared" si="2"/>
        <v>800</v>
      </c>
      <c r="I24" s="59">
        <f t="shared" si="2"/>
        <v>0</v>
      </c>
      <c r="J24" s="59">
        <f t="shared" si="2"/>
        <v>0</v>
      </c>
      <c r="K24" s="59">
        <f t="shared" si="2"/>
        <v>0</v>
      </c>
      <c r="L24" s="59"/>
      <c r="M24" s="133">
        <f t="shared" si="2"/>
        <v>800</v>
      </c>
      <c r="N24" s="59">
        <f t="shared" si="2"/>
        <v>0</v>
      </c>
      <c r="O24" s="59">
        <f t="shared" si="2"/>
        <v>0</v>
      </c>
      <c r="P24" s="59">
        <f t="shared" si="2"/>
        <v>0</v>
      </c>
      <c r="Q24" s="59">
        <f t="shared" si="2"/>
        <v>0</v>
      </c>
      <c r="R24" s="59">
        <f t="shared" si="2"/>
        <v>0</v>
      </c>
      <c r="S24" s="59">
        <f t="shared" si="2"/>
        <v>0</v>
      </c>
      <c r="T24" s="59">
        <f t="shared" si="2"/>
        <v>0</v>
      </c>
      <c r="U24" s="59">
        <f t="shared" si="2"/>
        <v>0</v>
      </c>
      <c r="V24" s="59">
        <f t="shared" si="2"/>
        <v>0</v>
      </c>
      <c r="W24" s="59">
        <f t="shared" si="2"/>
        <v>0</v>
      </c>
      <c r="X24" s="59">
        <f t="shared" si="2"/>
        <v>0</v>
      </c>
      <c r="Y24" s="59">
        <f t="shared" si="2"/>
        <v>0</v>
      </c>
      <c r="Z24" s="59">
        <f t="shared" si="2"/>
        <v>0</v>
      </c>
      <c r="AA24" s="59">
        <f t="shared" si="2"/>
        <v>0</v>
      </c>
      <c r="AB24" s="59">
        <f t="shared" si="2"/>
        <v>0</v>
      </c>
      <c r="AC24" s="59">
        <f t="shared" si="2"/>
        <v>0</v>
      </c>
      <c r="AD24" s="59">
        <f t="shared" si="2"/>
        <v>0</v>
      </c>
      <c r="AE24" s="59">
        <f t="shared" si="2"/>
        <v>0</v>
      </c>
    </row>
    <row r="25" spans="1:31" s="118" customFormat="1" ht="12.75" customHeight="1" x14ac:dyDescent="0.2">
      <c r="A25" s="115" t="s">
        <v>155</v>
      </c>
      <c r="B25" s="115" t="s">
        <v>162</v>
      </c>
      <c r="C25" s="116" t="s">
        <v>134</v>
      </c>
      <c r="D25" s="54"/>
      <c r="E25" s="117"/>
      <c r="F25" s="117"/>
      <c r="G25" s="117"/>
      <c r="H25" s="138"/>
      <c r="I25" s="117"/>
      <c r="J25" s="117"/>
      <c r="K25" s="117"/>
      <c r="L25" s="127" t="s">
        <v>157</v>
      </c>
      <c r="M25" s="132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</row>
    <row r="26" spans="1:31" s="118" customFormat="1" x14ac:dyDescent="0.2">
      <c r="A26" s="115"/>
      <c r="B26" s="115"/>
      <c r="C26" s="116"/>
      <c r="D26" s="54" t="s">
        <v>8</v>
      </c>
      <c r="E26" s="117" t="s">
        <v>164</v>
      </c>
      <c r="F26" s="117"/>
      <c r="G26" s="117"/>
      <c r="H26" s="138"/>
      <c r="I26" s="117"/>
      <c r="J26" s="117"/>
      <c r="K26" s="117"/>
      <c r="L26" s="128"/>
      <c r="M26" s="132" t="s">
        <v>163</v>
      </c>
      <c r="N26" s="117" t="s">
        <v>164</v>
      </c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</row>
    <row r="27" spans="1:31" s="118" customFormat="1" x14ac:dyDescent="0.2">
      <c r="A27" s="115"/>
      <c r="B27" s="115"/>
      <c r="C27" s="116"/>
      <c r="D27" s="54" t="s">
        <v>9</v>
      </c>
      <c r="E27" s="117"/>
      <c r="F27" s="117"/>
      <c r="G27" s="117"/>
      <c r="H27" s="138"/>
      <c r="I27" s="117"/>
      <c r="J27" s="117"/>
      <c r="K27" s="117"/>
      <c r="L27" s="129"/>
      <c r="M27" s="132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118" customFormat="1" x14ac:dyDescent="0.2">
      <c r="A28" s="115"/>
      <c r="B28" s="115"/>
      <c r="C28" s="116"/>
      <c r="D28" s="59" t="s">
        <v>10</v>
      </c>
      <c r="E28" s="59">
        <f>E25+E26+E27</f>
        <v>1500</v>
      </c>
      <c r="F28" s="59">
        <f t="shared" ref="F28:AE28" si="3">F25+F26+F27</f>
        <v>0</v>
      </c>
      <c r="G28" s="59">
        <f t="shared" si="3"/>
        <v>0</v>
      </c>
      <c r="H28" s="133">
        <f t="shared" si="3"/>
        <v>0</v>
      </c>
      <c r="I28" s="59">
        <f t="shared" si="3"/>
        <v>0</v>
      </c>
      <c r="J28" s="59">
        <f t="shared" si="3"/>
        <v>0</v>
      </c>
      <c r="K28" s="59">
        <f t="shared" si="3"/>
        <v>0</v>
      </c>
      <c r="L28" s="59"/>
      <c r="M28" s="133">
        <f t="shared" si="3"/>
        <v>1500</v>
      </c>
      <c r="N28" s="59">
        <f t="shared" si="3"/>
        <v>1500</v>
      </c>
      <c r="O28" s="59">
        <f t="shared" si="3"/>
        <v>0</v>
      </c>
      <c r="P28" s="59">
        <f t="shared" si="3"/>
        <v>0</v>
      </c>
      <c r="Q28" s="59">
        <f t="shared" si="3"/>
        <v>0</v>
      </c>
      <c r="R28" s="59">
        <f t="shared" si="3"/>
        <v>0</v>
      </c>
      <c r="S28" s="59">
        <f t="shared" si="3"/>
        <v>0</v>
      </c>
      <c r="T28" s="59">
        <f t="shared" si="3"/>
        <v>0</v>
      </c>
      <c r="U28" s="59">
        <f t="shared" si="3"/>
        <v>0</v>
      </c>
      <c r="V28" s="59">
        <f t="shared" si="3"/>
        <v>0</v>
      </c>
      <c r="W28" s="59">
        <f t="shared" si="3"/>
        <v>0</v>
      </c>
      <c r="X28" s="59">
        <f t="shared" si="3"/>
        <v>0</v>
      </c>
      <c r="Y28" s="59">
        <f t="shared" si="3"/>
        <v>0</v>
      </c>
      <c r="Z28" s="59">
        <f t="shared" si="3"/>
        <v>0</v>
      </c>
      <c r="AA28" s="59">
        <f t="shared" si="3"/>
        <v>0</v>
      </c>
      <c r="AB28" s="59">
        <f t="shared" si="3"/>
        <v>0</v>
      </c>
      <c r="AC28" s="59">
        <f t="shared" si="3"/>
        <v>0</v>
      </c>
      <c r="AD28" s="59">
        <f t="shared" si="3"/>
        <v>0</v>
      </c>
      <c r="AE28" s="59">
        <f t="shared" si="3"/>
        <v>0</v>
      </c>
    </row>
    <row r="29" spans="1:31" s="118" customFormat="1" ht="12.75" customHeight="1" x14ac:dyDescent="0.2">
      <c r="A29" s="115" t="s">
        <v>155</v>
      </c>
      <c r="B29" s="115" t="s">
        <v>165</v>
      </c>
      <c r="C29" s="116" t="s">
        <v>166</v>
      </c>
      <c r="D29" s="54" t="s">
        <v>7</v>
      </c>
      <c r="E29" s="117"/>
      <c r="F29" s="117"/>
      <c r="G29" s="117"/>
      <c r="H29" s="138"/>
      <c r="I29" s="117"/>
      <c r="J29" s="117"/>
      <c r="K29" s="117"/>
      <c r="L29" s="127" t="s">
        <v>167</v>
      </c>
      <c r="M29" s="132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s="118" customFormat="1" x14ac:dyDescent="0.2">
      <c r="A30" s="115"/>
      <c r="B30" s="115"/>
      <c r="C30" s="116"/>
      <c r="D30" s="54" t="s">
        <v>8</v>
      </c>
      <c r="E30" s="117" t="s">
        <v>192</v>
      </c>
      <c r="F30" s="117"/>
      <c r="G30" s="117" t="s">
        <v>192</v>
      </c>
      <c r="H30" s="117"/>
      <c r="I30" s="117"/>
      <c r="J30" s="117"/>
      <c r="K30" s="117"/>
      <c r="L30" s="128"/>
      <c r="M30" s="132" t="s">
        <v>168</v>
      </c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</row>
    <row r="31" spans="1:31" s="118" customFormat="1" x14ac:dyDescent="0.2">
      <c r="A31" s="115"/>
      <c r="B31" s="115"/>
      <c r="C31" s="116"/>
      <c r="D31" s="54" t="s">
        <v>9</v>
      </c>
      <c r="E31" s="117"/>
      <c r="F31" s="117"/>
      <c r="G31" s="117"/>
      <c r="H31" s="117"/>
      <c r="I31" s="117"/>
      <c r="J31" s="117"/>
      <c r="K31" s="117"/>
      <c r="L31" s="129"/>
      <c r="M31" s="132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</row>
    <row r="32" spans="1:31" s="118" customFormat="1" x14ac:dyDescent="0.2">
      <c r="A32" s="115"/>
      <c r="B32" s="115"/>
      <c r="C32" s="116"/>
      <c r="D32" s="59" t="s">
        <v>10</v>
      </c>
      <c r="E32" s="59">
        <f>E29+E30+E31</f>
        <v>6000</v>
      </c>
      <c r="F32" s="59">
        <f t="shared" ref="F32:AE32" si="4">F29+F30+F31</f>
        <v>0</v>
      </c>
      <c r="G32" s="59">
        <f t="shared" si="4"/>
        <v>6000</v>
      </c>
      <c r="H32" s="59">
        <f t="shared" si="4"/>
        <v>0</v>
      </c>
      <c r="I32" s="59">
        <f t="shared" si="4"/>
        <v>0</v>
      </c>
      <c r="J32" s="59">
        <f t="shared" si="4"/>
        <v>0</v>
      </c>
      <c r="K32" s="59">
        <f t="shared" si="4"/>
        <v>0</v>
      </c>
      <c r="L32" s="59"/>
      <c r="M32" s="133">
        <f t="shared" si="4"/>
        <v>3000</v>
      </c>
      <c r="N32" s="59">
        <f t="shared" si="4"/>
        <v>0</v>
      </c>
      <c r="O32" s="59">
        <f t="shared" si="4"/>
        <v>0</v>
      </c>
      <c r="P32" s="59">
        <f t="shared" si="4"/>
        <v>0</v>
      </c>
      <c r="Q32" s="59">
        <f t="shared" si="4"/>
        <v>0</v>
      </c>
      <c r="R32" s="59">
        <f t="shared" si="4"/>
        <v>0</v>
      </c>
      <c r="S32" s="59">
        <f t="shared" si="4"/>
        <v>0</v>
      </c>
      <c r="T32" s="59">
        <f t="shared" si="4"/>
        <v>0</v>
      </c>
      <c r="U32" s="59">
        <f t="shared" si="4"/>
        <v>0</v>
      </c>
      <c r="V32" s="59">
        <f t="shared" si="4"/>
        <v>0</v>
      </c>
      <c r="W32" s="59">
        <f t="shared" si="4"/>
        <v>0</v>
      </c>
      <c r="X32" s="59">
        <f t="shared" si="4"/>
        <v>0</v>
      </c>
      <c r="Y32" s="59">
        <f t="shared" si="4"/>
        <v>0</v>
      </c>
      <c r="Z32" s="59">
        <f t="shared" si="4"/>
        <v>0</v>
      </c>
      <c r="AA32" s="59">
        <f t="shared" si="4"/>
        <v>0</v>
      </c>
      <c r="AB32" s="59">
        <f t="shared" si="4"/>
        <v>0</v>
      </c>
      <c r="AC32" s="59">
        <f t="shared" si="4"/>
        <v>0</v>
      </c>
      <c r="AD32" s="59">
        <f t="shared" si="4"/>
        <v>0</v>
      </c>
      <c r="AE32" s="59">
        <f t="shared" si="4"/>
        <v>0</v>
      </c>
    </row>
    <row r="33" spans="1:31" s="118" customFormat="1" ht="12.75" customHeight="1" x14ac:dyDescent="0.2">
      <c r="A33" s="115" t="s">
        <v>155</v>
      </c>
      <c r="B33" s="115" t="s">
        <v>169</v>
      </c>
      <c r="C33" s="116" t="s">
        <v>12</v>
      </c>
      <c r="D33" s="54" t="s">
        <v>7</v>
      </c>
      <c r="E33" s="117" t="s">
        <v>164</v>
      </c>
      <c r="F33" s="117"/>
      <c r="G33" s="117"/>
      <c r="H33" s="117"/>
      <c r="I33" s="117"/>
      <c r="J33" s="117"/>
      <c r="K33" s="117"/>
      <c r="L33" s="127" t="s">
        <v>170</v>
      </c>
      <c r="M33" s="132" t="s">
        <v>163</v>
      </c>
      <c r="N33" s="117" t="s">
        <v>164</v>
      </c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</row>
    <row r="34" spans="1:31" s="118" customFormat="1" x14ac:dyDescent="0.2">
      <c r="A34" s="115"/>
      <c r="B34" s="115"/>
      <c r="C34" s="116"/>
      <c r="D34" s="54" t="s">
        <v>8</v>
      </c>
      <c r="E34" s="117"/>
      <c r="F34" s="117"/>
      <c r="G34" s="117"/>
      <c r="H34" s="117"/>
      <c r="I34" s="117"/>
      <c r="J34" s="117"/>
      <c r="K34" s="117"/>
      <c r="L34" s="128"/>
      <c r="M34" s="132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</row>
    <row r="35" spans="1:31" s="118" customFormat="1" x14ac:dyDescent="0.2">
      <c r="A35" s="115"/>
      <c r="B35" s="115"/>
      <c r="C35" s="116"/>
      <c r="D35" s="54" t="s">
        <v>9</v>
      </c>
      <c r="E35" s="117"/>
      <c r="F35" s="117"/>
      <c r="G35" s="117"/>
      <c r="H35" s="138"/>
      <c r="I35" s="117"/>
      <c r="J35" s="117"/>
      <c r="K35" s="117"/>
      <c r="L35" s="129"/>
      <c r="M35" s="132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</row>
    <row r="36" spans="1:31" s="118" customFormat="1" x14ac:dyDescent="0.2">
      <c r="A36" s="115"/>
      <c r="B36" s="115"/>
      <c r="C36" s="116"/>
      <c r="D36" s="59" t="s">
        <v>10</v>
      </c>
      <c r="E36" s="59">
        <f>E33+E34+E35</f>
        <v>1500</v>
      </c>
      <c r="F36" s="59">
        <f t="shared" ref="F36:AE36" si="5">F33+F34+F35</f>
        <v>0</v>
      </c>
      <c r="G36" s="59">
        <f t="shared" si="5"/>
        <v>0</v>
      </c>
      <c r="H36" s="133">
        <f t="shared" si="5"/>
        <v>0</v>
      </c>
      <c r="I36" s="59">
        <f t="shared" si="5"/>
        <v>0</v>
      </c>
      <c r="J36" s="59">
        <f t="shared" si="5"/>
        <v>0</v>
      </c>
      <c r="K36" s="59">
        <f t="shared" si="5"/>
        <v>0</v>
      </c>
      <c r="L36" s="59"/>
      <c r="M36" s="133">
        <f t="shared" si="5"/>
        <v>1500</v>
      </c>
      <c r="N36" s="59">
        <f t="shared" si="5"/>
        <v>1500</v>
      </c>
      <c r="O36" s="59">
        <f t="shared" si="5"/>
        <v>0</v>
      </c>
      <c r="P36" s="59">
        <f t="shared" si="5"/>
        <v>0</v>
      </c>
      <c r="Q36" s="59">
        <f t="shared" si="5"/>
        <v>0</v>
      </c>
      <c r="R36" s="59">
        <f t="shared" si="5"/>
        <v>0</v>
      </c>
      <c r="S36" s="59">
        <f t="shared" si="5"/>
        <v>0</v>
      </c>
      <c r="T36" s="59">
        <f t="shared" si="5"/>
        <v>0</v>
      </c>
      <c r="U36" s="59">
        <f t="shared" si="5"/>
        <v>0</v>
      </c>
      <c r="V36" s="59">
        <f t="shared" si="5"/>
        <v>0</v>
      </c>
      <c r="W36" s="59">
        <f t="shared" si="5"/>
        <v>0</v>
      </c>
      <c r="X36" s="59">
        <f t="shared" si="5"/>
        <v>0</v>
      </c>
      <c r="Y36" s="59">
        <f t="shared" si="5"/>
        <v>0</v>
      </c>
      <c r="Z36" s="59">
        <f t="shared" si="5"/>
        <v>0</v>
      </c>
      <c r="AA36" s="59">
        <f t="shared" si="5"/>
        <v>0</v>
      </c>
      <c r="AB36" s="59">
        <f t="shared" si="5"/>
        <v>0</v>
      </c>
      <c r="AC36" s="59">
        <f t="shared" si="5"/>
        <v>0</v>
      </c>
      <c r="AD36" s="59">
        <f t="shared" si="5"/>
        <v>0</v>
      </c>
      <c r="AE36" s="59">
        <f t="shared" si="5"/>
        <v>0</v>
      </c>
    </row>
    <row r="37" spans="1:31" s="118" customFormat="1" ht="12.75" customHeight="1" x14ac:dyDescent="0.2">
      <c r="A37" s="115" t="s">
        <v>155</v>
      </c>
      <c r="B37" s="115" t="s">
        <v>171</v>
      </c>
      <c r="C37" s="116" t="s">
        <v>172</v>
      </c>
      <c r="D37" s="54" t="s">
        <v>7</v>
      </c>
      <c r="E37" s="117" t="s">
        <v>193</v>
      </c>
      <c r="F37" s="117"/>
      <c r="G37" s="117"/>
      <c r="H37" s="138" t="s">
        <v>175</v>
      </c>
      <c r="I37" s="117"/>
      <c r="J37" s="117"/>
      <c r="K37" s="117"/>
      <c r="L37" s="127" t="s">
        <v>173</v>
      </c>
      <c r="M37" s="132" t="s">
        <v>174</v>
      </c>
      <c r="N37" s="117" t="s">
        <v>194</v>
      </c>
      <c r="O37" s="117" t="s">
        <v>194</v>
      </c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</row>
    <row r="38" spans="1:31" s="118" customFormat="1" x14ac:dyDescent="0.2">
      <c r="A38" s="115"/>
      <c r="B38" s="115"/>
      <c r="C38" s="116"/>
      <c r="D38" s="54" t="s">
        <v>8</v>
      </c>
      <c r="E38" s="117"/>
      <c r="F38" s="117"/>
      <c r="G38" s="117"/>
      <c r="H38" s="138"/>
      <c r="I38" s="117"/>
      <c r="J38" s="117"/>
      <c r="K38" s="117"/>
      <c r="L38" s="128"/>
      <c r="M38" s="132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</row>
    <row r="39" spans="1:31" s="118" customFormat="1" x14ac:dyDescent="0.2">
      <c r="A39" s="115"/>
      <c r="B39" s="115"/>
      <c r="C39" s="116"/>
      <c r="D39" s="54" t="s">
        <v>9</v>
      </c>
      <c r="E39" s="117"/>
      <c r="F39" s="117"/>
      <c r="G39" s="117"/>
      <c r="H39" s="138"/>
      <c r="I39" s="117"/>
      <c r="J39" s="117"/>
      <c r="K39" s="117"/>
      <c r="L39" s="129"/>
      <c r="M39" s="132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</row>
    <row r="40" spans="1:31" s="118" customFormat="1" x14ac:dyDescent="0.2">
      <c r="A40" s="115"/>
      <c r="B40" s="115"/>
      <c r="C40" s="116"/>
      <c r="D40" s="59" t="s">
        <v>10</v>
      </c>
      <c r="E40" s="59">
        <f>E37+E38+E39</f>
        <v>3857</v>
      </c>
      <c r="F40" s="59">
        <f t="shared" ref="F40:K40" si="6">F37+F38+F39</f>
        <v>0</v>
      </c>
      <c r="G40" s="59">
        <f t="shared" si="6"/>
        <v>0</v>
      </c>
      <c r="H40" s="59">
        <f t="shared" si="6"/>
        <v>2126</v>
      </c>
      <c r="I40" s="59">
        <f t="shared" si="6"/>
        <v>0</v>
      </c>
      <c r="J40" s="59">
        <f t="shared" si="6"/>
        <v>0</v>
      </c>
      <c r="K40" s="59">
        <f t="shared" si="6"/>
        <v>0</v>
      </c>
      <c r="L40" s="117"/>
      <c r="M40" s="137" t="s">
        <v>176</v>
      </c>
      <c r="N40" s="59">
        <f t="shared" ref="N40" si="7">N37+N38+N39</f>
        <v>1731</v>
      </c>
      <c r="O40" s="59">
        <f t="shared" ref="O40" si="8">O37+O38+O39</f>
        <v>1731</v>
      </c>
      <c r="P40" s="59">
        <f t="shared" ref="P40" si="9">P37+P38+P39</f>
        <v>0</v>
      </c>
      <c r="Q40" s="59">
        <f t="shared" ref="Q40" si="10">Q37+Q38+Q39</f>
        <v>0</v>
      </c>
      <c r="R40" s="59">
        <f t="shared" ref="R40" si="11">R37+R38+R39</f>
        <v>0</v>
      </c>
      <c r="S40" s="59">
        <f t="shared" ref="S40" si="12">S37+S38+S39</f>
        <v>0</v>
      </c>
      <c r="T40" s="59">
        <f t="shared" ref="T40" si="13">T37+T38+T39</f>
        <v>0</v>
      </c>
      <c r="U40" s="59">
        <f t="shared" ref="U40" si="14">U37+U38+U39</f>
        <v>0</v>
      </c>
      <c r="V40" s="59">
        <f t="shared" ref="V40" si="15">V37+V38+V39</f>
        <v>0</v>
      </c>
      <c r="W40" s="59">
        <f t="shared" ref="W40" si="16">W37+W38+W39</f>
        <v>0</v>
      </c>
      <c r="X40" s="59">
        <f t="shared" ref="X40" si="17">X37+X38+X39</f>
        <v>0</v>
      </c>
      <c r="Y40" s="59">
        <f t="shared" ref="Y40" si="18">Y37+Y38+Y39</f>
        <v>0</v>
      </c>
      <c r="Z40" s="59">
        <f t="shared" ref="Z40" si="19">Z37+Z38+Z39</f>
        <v>0</v>
      </c>
      <c r="AA40" s="59">
        <f t="shared" ref="AA40" si="20">AA37+AA38+AA39</f>
        <v>0</v>
      </c>
      <c r="AB40" s="59">
        <f t="shared" ref="AB40" si="21">AB37+AB38+AB39</f>
        <v>0</v>
      </c>
      <c r="AC40" s="59">
        <f t="shared" ref="AC40" si="22">AC37+AC38+AC39</f>
        <v>0</v>
      </c>
      <c r="AD40" s="59">
        <f t="shared" ref="AD40" si="23">AD37+AD38+AD39</f>
        <v>0</v>
      </c>
      <c r="AE40" s="59">
        <f t="shared" ref="AE40" si="24">AE37+AE38+AE39</f>
        <v>0</v>
      </c>
    </row>
    <row r="41" spans="1:31" s="118" customFormat="1" ht="12.75" customHeight="1" x14ac:dyDescent="0.2">
      <c r="A41" s="115" t="s">
        <v>155</v>
      </c>
      <c r="B41" s="115" t="s">
        <v>177</v>
      </c>
      <c r="C41" s="116" t="s">
        <v>134</v>
      </c>
      <c r="D41" s="54" t="s">
        <v>7</v>
      </c>
      <c r="E41" s="117" t="s">
        <v>179</v>
      </c>
      <c r="F41" s="117"/>
      <c r="G41" s="117"/>
      <c r="H41" s="138"/>
      <c r="I41" s="117"/>
      <c r="J41" s="117"/>
      <c r="K41" s="117"/>
      <c r="L41" s="117" t="s">
        <v>160</v>
      </c>
      <c r="M41" s="135" t="s">
        <v>178</v>
      </c>
      <c r="N41" s="117" t="s">
        <v>179</v>
      </c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</row>
    <row r="42" spans="1:31" s="118" customFormat="1" x14ac:dyDescent="0.2">
      <c r="A42" s="115"/>
      <c r="B42" s="115"/>
      <c r="C42" s="116"/>
      <c r="D42" s="54" t="s">
        <v>8</v>
      </c>
      <c r="E42" s="117"/>
      <c r="F42" s="117"/>
      <c r="G42" s="117"/>
      <c r="H42" s="117"/>
      <c r="I42" s="117"/>
      <c r="J42" s="117"/>
      <c r="K42" s="117"/>
      <c r="L42" s="117"/>
      <c r="M42" s="135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</row>
    <row r="43" spans="1:31" s="118" customFormat="1" x14ac:dyDescent="0.2">
      <c r="A43" s="115"/>
      <c r="B43" s="115"/>
      <c r="C43" s="116"/>
      <c r="D43" s="54" t="s">
        <v>9</v>
      </c>
      <c r="E43" s="117"/>
      <c r="F43" s="117"/>
      <c r="G43" s="117"/>
      <c r="H43" s="117"/>
      <c r="I43" s="117"/>
      <c r="J43" s="117"/>
      <c r="K43" s="117"/>
      <c r="L43" s="117"/>
      <c r="M43" s="135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</row>
    <row r="44" spans="1:31" s="118" customFormat="1" x14ac:dyDescent="0.2">
      <c r="A44" s="115"/>
      <c r="B44" s="115"/>
      <c r="C44" s="116"/>
      <c r="D44" s="59" t="s">
        <v>10</v>
      </c>
      <c r="E44" s="59">
        <f>E41+E42+E43</f>
        <v>1200</v>
      </c>
      <c r="F44" s="59">
        <f t="shared" ref="F44:AE44" si="25">F41+F42+F43</f>
        <v>0</v>
      </c>
      <c r="G44" s="59">
        <f t="shared" si="25"/>
        <v>0</v>
      </c>
      <c r="H44" s="59">
        <f t="shared" si="25"/>
        <v>0</v>
      </c>
      <c r="I44" s="59">
        <f t="shared" si="25"/>
        <v>0</v>
      </c>
      <c r="J44" s="59">
        <f t="shared" si="25"/>
        <v>0</v>
      </c>
      <c r="K44" s="59">
        <f t="shared" si="25"/>
        <v>0</v>
      </c>
      <c r="L44" s="59"/>
      <c r="M44" s="136">
        <f t="shared" si="25"/>
        <v>1200</v>
      </c>
      <c r="N44" s="59">
        <f t="shared" si="25"/>
        <v>1200</v>
      </c>
      <c r="O44" s="59">
        <f t="shared" si="25"/>
        <v>0</v>
      </c>
      <c r="P44" s="59">
        <f t="shared" si="25"/>
        <v>0</v>
      </c>
      <c r="Q44" s="59">
        <f t="shared" si="25"/>
        <v>0</v>
      </c>
      <c r="R44" s="59">
        <f t="shared" si="25"/>
        <v>0</v>
      </c>
      <c r="S44" s="59">
        <f t="shared" si="25"/>
        <v>0</v>
      </c>
      <c r="T44" s="59">
        <f t="shared" si="25"/>
        <v>0</v>
      </c>
      <c r="U44" s="59">
        <f t="shared" si="25"/>
        <v>0</v>
      </c>
      <c r="V44" s="59">
        <f t="shared" si="25"/>
        <v>0</v>
      </c>
      <c r="W44" s="59">
        <f t="shared" si="25"/>
        <v>0</v>
      </c>
      <c r="X44" s="59">
        <f t="shared" si="25"/>
        <v>0</v>
      </c>
      <c r="Y44" s="59">
        <f t="shared" si="25"/>
        <v>0</v>
      </c>
      <c r="Z44" s="59">
        <f t="shared" si="25"/>
        <v>0</v>
      </c>
      <c r="AA44" s="59">
        <f t="shared" si="25"/>
        <v>0</v>
      </c>
      <c r="AB44" s="59">
        <f t="shared" si="25"/>
        <v>0</v>
      </c>
      <c r="AC44" s="59">
        <f t="shared" si="25"/>
        <v>0</v>
      </c>
      <c r="AD44" s="59">
        <f t="shared" si="25"/>
        <v>0</v>
      </c>
      <c r="AE44" s="59">
        <f t="shared" si="25"/>
        <v>0</v>
      </c>
    </row>
    <row r="45" spans="1:31" s="118" customFormat="1" ht="12.75" customHeight="1" x14ac:dyDescent="0.2">
      <c r="A45" s="115" t="s">
        <v>155</v>
      </c>
      <c r="B45" s="115" t="s">
        <v>180</v>
      </c>
      <c r="C45" s="116" t="s">
        <v>116</v>
      </c>
      <c r="D45" s="54" t="s">
        <v>7</v>
      </c>
      <c r="E45" s="117" t="s">
        <v>195</v>
      </c>
      <c r="F45" s="117"/>
      <c r="G45" s="117"/>
      <c r="H45" s="117"/>
      <c r="I45" s="117"/>
      <c r="J45" s="117"/>
      <c r="K45" s="117"/>
      <c r="L45" s="127" t="s">
        <v>181</v>
      </c>
      <c r="M45" s="135" t="s">
        <v>182</v>
      </c>
      <c r="N45" s="117" t="s">
        <v>195</v>
      </c>
      <c r="O45" s="117" t="s">
        <v>196</v>
      </c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</row>
    <row r="46" spans="1:31" s="118" customFormat="1" x14ac:dyDescent="0.2">
      <c r="A46" s="115"/>
      <c r="B46" s="115"/>
      <c r="C46" s="116"/>
      <c r="D46" s="54" t="s">
        <v>8</v>
      </c>
      <c r="E46" s="117"/>
      <c r="F46" s="117"/>
      <c r="G46" s="117"/>
      <c r="H46" s="117"/>
      <c r="I46" s="117"/>
      <c r="J46" s="117"/>
      <c r="K46" s="117"/>
      <c r="L46" s="128"/>
      <c r="M46" s="135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</row>
    <row r="47" spans="1:31" s="118" customFormat="1" x14ac:dyDescent="0.2">
      <c r="A47" s="115"/>
      <c r="B47" s="115"/>
      <c r="C47" s="116"/>
      <c r="D47" s="54" t="s">
        <v>9</v>
      </c>
      <c r="E47" s="117"/>
      <c r="F47" s="117"/>
      <c r="G47" s="117"/>
      <c r="H47" s="117"/>
      <c r="I47" s="117"/>
      <c r="J47" s="117"/>
      <c r="K47" s="117"/>
      <c r="L47" s="129"/>
      <c r="M47" s="132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</row>
    <row r="48" spans="1:31" s="118" customFormat="1" x14ac:dyDescent="0.2">
      <c r="A48" s="115"/>
      <c r="B48" s="115"/>
      <c r="C48" s="116"/>
      <c r="D48" s="59" t="s">
        <v>10</v>
      </c>
      <c r="E48" s="59">
        <f>E45+E46+E47</f>
        <v>3125</v>
      </c>
      <c r="F48" s="59">
        <f t="shared" ref="F48:AE48" si="26">F45+F46+F47</f>
        <v>0</v>
      </c>
      <c r="G48" s="59">
        <f t="shared" si="26"/>
        <v>0</v>
      </c>
      <c r="H48" s="59">
        <f t="shared" si="26"/>
        <v>0</v>
      </c>
      <c r="I48" s="59">
        <f t="shared" si="26"/>
        <v>0</v>
      </c>
      <c r="J48" s="59">
        <f t="shared" si="26"/>
        <v>0</v>
      </c>
      <c r="K48" s="59">
        <f t="shared" si="26"/>
        <v>0</v>
      </c>
      <c r="L48" s="59"/>
      <c r="M48" s="133">
        <f t="shared" si="26"/>
        <v>2500</v>
      </c>
      <c r="N48" s="59">
        <f t="shared" si="26"/>
        <v>3125</v>
      </c>
      <c r="O48" s="59">
        <f t="shared" si="26"/>
        <v>625</v>
      </c>
      <c r="P48" s="59">
        <f t="shared" si="26"/>
        <v>0</v>
      </c>
      <c r="Q48" s="59">
        <f t="shared" si="26"/>
        <v>0</v>
      </c>
      <c r="R48" s="59">
        <f t="shared" si="26"/>
        <v>0</v>
      </c>
      <c r="S48" s="59">
        <f t="shared" si="26"/>
        <v>0</v>
      </c>
      <c r="T48" s="59">
        <f t="shared" si="26"/>
        <v>0</v>
      </c>
      <c r="U48" s="59">
        <f t="shared" si="26"/>
        <v>0</v>
      </c>
      <c r="V48" s="59">
        <f t="shared" si="26"/>
        <v>0</v>
      </c>
      <c r="W48" s="59">
        <f t="shared" si="26"/>
        <v>0</v>
      </c>
      <c r="X48" s="59">
        <f t="shared" si="26"/>
        <v>0</v>
      </c>
      <c r="Y48" s="59">
        <f t="shared" si="26"/>
        <v>0</v>
      </c>
      <c r="Z48" s="59">
        <f t="shared" si="26"/>
        <v>0</v>
      </c>
      <c r="AA48" s="59">
        <f t="shared" si="26"/>
        <v>0</v>
      </c>
      <c r="AB48" s="59">
        <f t="shared" si="26"/>
        <v>0</v>
      </c>
      <c r="AC48" s="59">
        <f t="shared" si="26"/>
        <v>0</v>
      </c>
      <c r="AD48" s="59">
        <f t="shared" si="26"/>
        <v>0</v>
      </c>
      <c r="AE48" s="59">
        <f t="shared" si="26"/>
        <v>0</v>
      </c>
    </row>
    <row r="49" spans="1:31" s="118" customFormat="1" ht="12.75" customHeight="1" x14ac:dyDescent="0.2">
      <c r="A49" s="115" t="s">
        <v>155</v>
      </c>
      <c r="B49" s="115" t="s">
        <v>183</v>
      </c>
      <c r="C49" s="116" t="s">
        <v>116</v>
      </c>
      <c r="D49" s="54" t="s">
        <v>7</v>
      </c>
      <c r="E49" s="117" t="s">
        <v>184</v>
      </c>
      <c r="F49" s="117"/>
      <c r="G49" s="117"/>
      <c r="H49" s="117"/>
      <c r="I49" s="117"/>
      <c r="J49" s="117"/>
      <c r="K49" s="117"/>
      <c r="L49" s="127" t="s">
        <v>157</v>
      </c>
      <c r="M49" s="132" t="s">
        <v>184</v>
      </c>
      <c r="N49" s="117" t="s">
        <v>184</v>
      </c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</row>
    <row r="50" spans="1:31" s="118" customFormat="1" x14ac:dyDescent="0.2">
      <c r="A50" s="115"/>
      <c r="B50" s="115"/>
      <c r="C50" s="116"/>
      <c r="D50" s="54" t="s">
        <v>8</v>
      </c>
      <c r="E50" s="117"/>
      <c r="F50" s="117"/>
      <c r="G50" s="117"/>
      <c r="H50" s="117"/>
      <c r="I50" s="117"/>
      <c r="J50" s="117"/>
      <c r="K50" s="117"/>
      <c r="L50" s="128"/>
      <c r="M50" s="132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</row>
    <row r="51" spans="1:31" s="118" customFormat="1" x14ac:dyDescent="0.2">
      <c r="A51" s="115"/>
      <c r="B51" s="115"/>
      <c r="C51" s="116"/>
      <c r="D51" s="54" t="s">
        <v>9</v>
      </c>
      <c r="E51" s="117"/>
      <c r="F51" s="117"/>
      <c r="G51" s="117"/>
      <c r="H51" s="117"/>
      <c r="I51" s="117"/>
      <c r="J51" s="117"/>
      <c r="K51" s="117"/>
      <c r="L51" s="129"/>
      <c r="M51" s="132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</row>
    <row r="52" spans="1:31" s="118" customFormat="1" x14ac:dyDescent="0.2">
      <c r="A52" s="115"/>
      <c r="B52" s="115"/>
      <c r="C52" s="116"/>
      <c r="D52" s="59" t="s">
        <v>10</v>
      </c>
      <c r="E52" s="59">
        <f>E49+E50+E51</f>
        <v>400</v>
      </c>
      <c r="F52" s="59">
        <f t="shared" ref="F52:AE52" si="27">F49+F50+F51</f>
        <v>0</v>
      </c>
      <c r="G52" s="59">
        <f t="shared" si="27"/>
        <v>0</v>
      </c>
      <c r="H52" s="59">
        <f t="shared" si="27"/>
        <v>0</v>
      </c>
      <c r="I52" s="59">
        <f t="shared" si="27"/>
        <v>0</v>
      </c>
      <c r="J52" s="59">
        <f t="shared" si="27"/>
        <v>0</v>
      </c>
      <c r="K52" s="59">
        <f t="shared" si="27"/>
        <v>0</v>
      </c>
      <c r="L52" s="59"/>
      <c r="M52" s="133">
        <f t="shared" si="27"/>
        <v>400</v>
      </c>
      <c r="N52" s="59">
        <f t="shared" si="27"/>
        <v>400</v>
      </c>
      <c r="O52" s="59">
        <f t="shared" si="27"/>
        <v>0</v>
      </c>
      <c r="P52" s="59">
        <f t="shared" si="27"/>
        <v>0</v>
      </c>
      <c r="Q52" s="59">
        <f t="shared" si="27"/>
        <v>0</v>
      </c>
      <c r="R52" s="59">
        <f t="shared" si="27"/>
        <v>0</v>
      </c>
      <c r="S52" s="59">
        <f t="shared" si="27"/>
        <v>0</v>
      </c>
      <c r="T52" s="59">
        <f t="shared" si="27"/>
        <v>0</v>
      </c>
      <c r="U52" s="59">
        <f t="shared" si="27"/>
        <v>0</v>
      </c>
      <c r="V52" s="59">
        <f t="shared" si="27"/>
        <v>0</v>
      </c>
      <c r="W52" s="59">
        <f t="shared" si="27"/>
        <v>0</v>
      </c>
      <c r="X52" s="59">
        <f t="shared" si="27"/>
        <v>0</v>
      </c>
      <c r="Y52" s="59">
        <f t="shared" si="27"/>
        <v>0</v>
      </c>
      <c r="Z52" s="59">
        <f t="shared" si="27"/>
        <v>0</v>
      </c>
      <c r="AA52" s="59">
        <f t="shared" si="27"/>
        <v>0</v>
      </c>
      <c r="AB52" s="59">
        <f t="shared" si="27"/>
        <v>0</v>
      </c>
      <c r="AC52" s="59">
        <f t="shared" si="27"/>
        <v>0</v>
      </c>
      <c r="AD52" s="59">
        <f t="shared" si="27"/>
        <v>0</v>
      </c>
      <c r="AE52" s="59">
        <f t="shared" si="27"/>
        <v>0</v>
      </c>
    </row>
    <row r="53" spans="1:31" s="118" customFormat="1" ht="12.75" customHeight="1" x14ac:dyDescent="0.2">
      <c r="A53" s="115" t="s">
        <v>155</v>
      </c>
      <c r="B53" s="115" t="s">
        <v>185</v>
      </c>
      <c r="C53" s="116" t="s">
        <v>116</v>
      </c>
      <c r="D53" s="54" t="s">
        <v>7</v>
      </c>
      <c r="E53" s="117" t="s">
        <v>184</v>
      </c>
      <c r="F53" s="117"/>
      <c r="G53" s="117"/>
      <c r="H53" s="117"/>
      <c r="I53" s="117"/>
      <c r="J53" s="117"/>
      <c r="K53" s="117"/>
      <c r="L53" s="127" t="s">
        <v>157</v>
      </c>
      <c r="M53" s="132" t="s">
        <v>184</v>
      </c>
      <c r="N53" s="117" t="s">
        <v>184</v>
      </c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</row>
    <row r="54" spans="1:31" s="118" customFormat="1" x14ac:dyDescent="0.2">
      <c r="A54" s="115"/>
      <c r="B54" s="115"/>
      <c r="C54" s="116"/>
      <c r="D54" s="54" t="s">
        <v>8</v>
      </c>
      <c r="E54" s="117"/>
      <c r="F54" s="117"/>
      <c r="G54" s="117"/>
      <c r="H54" s="117"/>
      <c r="I54" s="117"/>
      <c r="J54" s="117"/>
      <c r="K54" s="117"/>
      <c r="L54" s="128"/>
      <c r="M54" s="132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</row>
    <row r="55" spans="1:31" s="118" customFormat="1" x14ac:dyDescent="0.2">
      <c r="A55" s="115"/>
      <c r="B55" s="115"/>
      <c r="C55" s="116"/>
      <c r="D55" s="54" t="s">
        <v>9</v>
      </c>
      <c r="E55" s="117"/>
      <c r="F55" s="117"/>
      <c r="G55" s="117"/>
      <c r="H55" s="117"/>
      <c r="I55" s="117"/>
      <c r="J55" s="117"/>
      <c r="K55" s="117"/>
      <c r="L55" s="129"/>
      <c r="M55" s="132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</row>
    <row r="56" spans="1:31" s="118" customFormat="1" x14ac:dyDescent="0.2">
      <c r="A56" s="115"/>
      <c r="B56" s="115"/>
      <c r="C56" s="116"/>
      <c r="D56" s="59" t="s">
        <v>10</v>
      </c>
      <c r="E56" s="59">
        <f>E53+E54+E55</f>
        <v>400</v>
      </c>
      <c r="F56" s="117"/>
      <c r="G56" s="117"/>
      <c r="H56" s="117"/>
      <c r="I56" s="117"/>
      <c r="J56" s="117"/>
      <c r="K56" s="117"/>
      <c r="L56" s="117"/>
      <c r="M56" s="132" t="s">
        <v>184</v>
      </c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</row>
    <row r="57" spans="1:31" s="118" customFormat="1" ht="12.75" customHeight="1" x14ac:dyDescent="0.2">
      <c r="A57" s="115" t="s">
        <v>155</v>
      </c>
      <c r="B57" s="115" t="s">
        <v>186</v>
      </c>
      <c r="C57" s="116" t="s">
        <v>12</v>
      </c>
      <c r="D57" s="54" t="s">
        <v>7</v>
      </c>
      <c r="E57" s="117" t="s">
        <v>187</v>
      </c>
      <c r="F57" s="117"/>
      <c r="G57" s="117"/>
      <c r="H57" s="117"/>
      <c r="I57" s="117"/>
      <c r="J57" s="117"/>
      <c r="K57" s="117"/>
      <c r="L57" s="127" t="s">
        <v>157</v>
      </c>
      <c r="M57" s="132" t="s">
        <v>187</v>
      </c>
      <c r="N57" s="117" t="s">
        <v>187</v>
      </c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</row>
    <row r="58" spans="1:31" s="118" customFormat="1" x14ac:dyDescent="0.2">
      <c r="A58" s="115"/>
      <c r="B58" s="115"/>
      <c r="C58" s="116"/>
      <c r="D58" s="54" t="s">
        <v>8</v>
      </c>
      <c r="E58" s="117"/>
      <c r="F58" s="117"/>
      <c r="G58" s="117"/>
      <c r="H58" s="117"/>
      <c r="I58" s="117"/>
      <c r="J58" s="117"/>
      <c r="K58" s="117"/>
      <c r="L58" s="128"/>
      <c r="M58" s="132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</row>
    <row r="59" spans="1:31" s="118" customFormat="1" x14ac:dyDescent="0.2">
      <c r="A59" s="115"/>
      <c r="B59" s="115"/>
      <c r="C59" s="116"/>
      <c r="D59" s="54" t="s">
        <v>9</v>
      </c>
      <c r="E59" s="117"/>
      <c r="F59" s="117"/>
      <c r="G59" s="117"/>
      <c r="H59" s="117"/>
      <c r="I59" s="117"/>
      <c r="J59" s="117"/>
      <c r="K59" s="117"/>
      <c r="L59" s="129"/>
      <c r="M59" s="132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</row>
    <row r="60" spans="1:31" s="118" customFormat="1" x14ac:dyDescent="0.2">
      <c r="A60" s="115"/>
      <c r="B60" s="115"/>
      <c r="C60" s="116"/>
      <c r="D60" s="59" t="s">
        <v>10</v>
      </c>
      <c r="E60" s="59">
        <f>E57+E58+E59</f>
        <v>500</v>
      </c>
      <c r="F60" s="59">
        <f t="shared" ref="F60:M60" si="28">F57+F58+F59</f>
        <v>0</v>
      </c>
      <c r="G60" s="59">
        <f t="shared" si="28"/>
        <v>0</v>
      </c>
      <c r="H60" s="59">
        <f t="shared" si="28"/>
        <v>0</v>
      </c>
      <c r="I60" s="59">
        <f t="shared" si="28"/>
        <v>0</v>
      </c>
      <c r="J60" s="59">
        <f t="shared" si="28"/>
        <v>0</v>
      </c>
      <c r="K60" s="59">
        <f t="shared" si="28"/>
        <v>0</v>
      </c>
      <c r="L60" s="130"/>
      <c r="M60" s="133">
        <f t="shared" si="28"/>
        <v>500</v>
      </c>
      <c r="N60" s="59">
        <f t="shared" ref="N60" si="29">N57+N58+N59</f>
        <v>500</v>
      </c>
      <c r="O60" s="59">
        <f t="shared" ref="O60" si="30">O57+O58+O59</f>
        <v>0</v>
      </c>
      <c r="P60" s="59">
        <f t="shared" ref="P60" si="31">P57+P58+P59</f>
        <v>0</v>
      </c>
      <c r="Q60" s="59">
        <f t="shared" ref="Q60" si="32">Q57+Q58+Q59</f>
        <v>0</v>
      </c>
      <c r="R60" s="59">
        <f t="shared" ref="R60" si="33">R57+R58+R59</f>
        <v>0</v>
      </c>
      <c r="S60" s="59">
        <f t="shared" ref="S60" si="34">S57+S58+S59</f>
        <v>0</v>
      </c>
      <c r="T60" s="59">
        <f t="shared" ref="T60" si="35">T57+T58+T59</f>
        <v>0</v>
      </c>
      <c r="U60" s="59">
        <f t="shared" ref="U60" si="36">U57+U58+U59</f>
        <v>0</v>
      </c>
      <c r="V60" s="59">
        <f t="shared" ref="V60" si="37">V57+V58+V59</f>
        <v>0</v>
      </c>
      <c r="W60" s="59">
        <f t="shared" ref="W60" si="38">W57+W58+W59</f>
        <v>0</v>
      </c>
      <c r="X60" s="59">
        <f t="shared" ref="X60" si="39">X57+X58+X59</f>
        <v>0</v>
      </c>
      <c r="Y60" s="59">
        <f t="shared" ref="Y60" si="40">Y57+Y58+Y59</f>
        <v>0</v>
      </c>
      <c r="Z60" s="59">
        <f t="shared" ref="Z60" si="41">Z57+Z58+Z59</f>
        <v>0</v>
      </c>
      <c r="AA60" s="59">
        <f t="shared" ref="AA60" si="42">AA57+AA58+AA59</f>
        <v>0</v>
      </c>
      <c r="AB60" s="59">
        <f t="shared" ref="AB60" si="43">AB57+AB58+AB59</f>
        <v>0</v>
      </c>
      <c r="AC60" s="59">
        <f t="shared" ref="AC60" si="44">AC57+AC58+AC59</f>
        <v>0</v>
      </c>
      <c r="AD60" s="59">
        <f t="shared" ref="AD60" si="45">AD57+AD58+AD59</f>
        <v>0</v>
      </c>
      <c r="AE60" s="59">
        <f t="shared" ref="AE60" si="46">AE57+AE58+AE59</f>
        <v>0</v>
      </c>
    </row>
    <row r="61" spans="1:31" s="21" customFormat="1" x14ac:dyDescent="0.2">
      <c r="A61" s="109" t="s">
        <v>125</v>
      </c>
      <c r="B61" s="112" t="s">
        <v>126</v>
      </c>
      <c r="C61" s="113" t="s">
        <v>134</v>
      </c>
      <c r="D61" s="17" t="s">
        <v>7</v>
      </c>
      <c r="E61" s="57">
        <v>7413</v>
      </c>
      <c r="F61" s="36"/>
      <c r="G61" s="27"/>
      <c r="H61" s="36"/>
      <c r="I61" s="36"/>
      <c r="J61" s="36"/>
      <c r="K61" s="36"/>
      <c r="L61" s="127" t="s">
        <v>188</v>
      </c>
      <c r="M61" s="132" t="s">
        <v>189</v>
      </c>
      <c r="N61" s="138" t="s">
        <v>190</v>
      </c>
      <c r="O61" s="36"/>
      <c r="P61" s="36"/>
      <c r="Q61" s="36">
        <v>1372</v>
      </c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s="21" customFormat="1" x14ac:dyDescent="0.2">
      <c r="A62" s="110"/>
      <c r="B62" s="112"/>
      <c r="C62" s="113"/>
      <c r="D62" s="17" t="s">
        <v>8</v>
      </c>
      <c r="E62" s="117"/>
      <c r="F62" s="36"/>
      <c r="G62" s="27"/>
      <c r="H62" s="36"/>
      <c r="I62" s="36"/>
      <c r="J62" s="36"/>
      <c r="K62" s="36"/>
      <c r="L62" s="128"/>
      <c r="M62" s="132"/>
      <c r="N62" s="117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31" s="21" customFormat="1" x14ac:dyDescent="0.2">
      <c r="A63" s="110"/>
      <c r="B63" s="112"/>
      <c r="C63" s="113"/>
      <c r="D63" s="17" t="s">
        <v>9</v>
      </c>
      <c r="E63" s="117"/>
      <c r="F63" s="36"/>
      <c r="G63" s="27"/>
      <c r="H63" s="36"/>
      <c r="I63" s="36"/>
      <c r="J63" s="36"/>
      <c r="K63" s="36"/>
      <c r="L63" s="129"/>
      <c r="M63" s="132"/>
      <c r="N63" s="117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31" s="21" customFormat="1" x14ac:dyDescent="0.2">
      <c r="A64" s="111"/>
      <c r="B64" s="112"/>
      <c r="C64" s="113"/>
      <c r="D64" s="27" t="s">
        <v>10</v>
      </c>
      <c r="E64" s="59">
        <f>E61+E62+E63</f>
        <v>7413</v>
      </c>
      <c r="F64" s="59">
        <f t="shared" ref="F64:M64" si="47">F61+F62+F63</f>
        <v>0</v>
      </c>
      <c r="G64" s="59">
        <f t="shared" si="47"/>
        <v>0</v>
      </c>
      <c r="H64" s="59">
        <f t="shared" si="47"/>
        <v>0</v>
      </c>
      <c r="I64" s="59">
        <f t="shared" si="47"/>
        <v>0</v>
      </c>
      <c r="J64" s="59">
        <f t="shared" si="47"/>
        <v>0</v>
      </c>
      <c r="K64" s="59">
        <f t="shared" si="47"/>
        <v>0</v>
      </c>
      <c r="L64" s="130"/>
      <c r="M64" s="133">
        <f t="shared" si="47"/>
        <v>6041</v>
      </c>
      <c r="N64" s="59">
        <f t="shared" ref="N64" si="48">N61+N62+N63</f>
        <v>7412</v>
      </c>
      <c r="O64" s="59">
        <f t="shared" ref="O64" si="49">O61+O62+O63</f>
        <v>0</v>
      </c>
      <c r="P64" s="59">
        <f t="shared" ref="P64" si="50">P61+P62+P63</f>
        <v>0</v>
      </c>
      <c r="Q64" s="59">
        <f t="shared" ref="Q64" si="51">Q61+Q62+Q63</f>
        <v>1372</v>
      </c>
      <c r="R64" s="59">
        <f t="shared" ref="R64" si="52">R61+R62+R63</f>
        <v>0</v>
      </c>
      <c r="S64" s="59">
        <f t="shared" ref="S64" si="53">S61+S62+S63</f>
        <v>0</v>
      </c>
      <c r="T64" s="59">
        <f t="shared" ref="T64" si="54">T61+T62+T63</f>
        <v>0</v>
      </c>
      <c r="U64" s="59">
        <f t="shared" ref="U64" si="55">U61+U62+U63</f>
        <v>0</v>
      </c>
      <c r="V64" s="59">
        <f t="shared" ref="V64" si="56">V61+V62+V63</f>
        <v>0</v>
      </c>
      <c r="W64" s="59">
        <f t="shared" ref="W64" si="57">W61+W62+W63</f>
        <v>0</v>
      </c>
      <c r="X64" s="59">
        <f t="shared" ref="X64" si="58">X61+X62+X63</f>
        <v>0</v>
      </c>
      <c r="Y64" s="59">
        <f t="shared" ref="Y64" si="59">Y61+Y62+Y63</f>
        <v>0</v>
      </c>
      <c r="Z64" s="59">
        <f t="shared" ref="Z64" si="60">Z61+Z62+Z63</f>
        <v>0</v>
      </c>
      <c r="AA64" s="59">
        <f t="shared" ref="AA64" si="61">AA61+AA62+AA63</f>
        <v>0</v>
      </c>
      <c r="AB64" s="59">
        <f t="shared" ref="AB64" si="62">AB61+AB62+AB63</f>
        <v>0</v>
      </c>
      <c r="AC64" s="59">
        <f t="shared" ref="AC64" si="63">AC61+AC62+AC63</f>
        <v>0</v>
      </c>
      <c r="AD64" s="59">
        <f t="shared" ref="AD64" si="64">AD61+AD62+AD63</f>
        <v>0</v>
      </c>
      <c r="AE64" s="59">
        <f t="shared" ref="AE64" si="65">AE61+AE62+AE63</f>
        <v>0</v>
      </c>
    </row>
    <row r="65" spans="1:31" s="21" customFormat="1" x14ac:dyDescent="0.2">
      <c r="A65" s="74" t="s">
        <v>127</v>
      </c>
      <c r="B65" s="75" t="s">
        <v>128</v>
      </c>
      <c r="C65" s="114">
        <v>2020</v>
      </c>
      <c r="D65" s="17" t="s">
        <v>7</v>
      </c>
      <c r="E65" s="27">
        <v>2000</v>
      </c>
      <c r="F65" s="36"/>
      <c r="G65" s="27"/>
      <c r="H65" s="36">
        <v>2000</v>
      </c>
      <c r="I65" s="36"/>
      <c r="J65" s="36"/>
      <c r="K65" s="36"/>
      <c r="L65" s="36"/>
      <c r="M65" s="134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s="21" customFormat="1" x14ac:dyDescent="0.2">
      <c r="A66" s="74"/>
      <c r="B66" s="75"/>
      <c r="C66" s="114"/>
      <c r="D66" s="17" t="s">
        <v>8</v>
      </c>
      <c r="E66" s="27"/>
      <c r="F66" s="36"/>
      <c r="G66" s="27"/>
      <c r="H66" s="36"/>
      <c r="I66" s="36"/>
      <c r="J66" s="36"/>
      <c r="K66" s="36"/>
      <c r="L66" s="36"/>
      <c r="M66" s="134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spans="1:31" s="21" customFormat="1" x14ac:dyDescent="0.2">
      <c r="A67" s="74"/>
      <c r="B67" s="75"/>
      <c r="C67" s="114"/>
      <c r="D67" s="17" t="s">
        <v>9</v>
      </c>
      <c r="E67" s="27"/>
      <c r="F67" s="36"/>
      <c r="G67" s="27"/>
      <c r="H67" s="36"/>
      <c r="I67" s="36"/>
      <c r="J67" s="36"/>
      <c r="K67" s="36"/>
      <c r="L67" s="36"/>
      <c r="M67" s="134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68" spans="1:31" s="21" customFormat="1" x14ac:dyDescent="0.2">
      <c r="A68" s="74"/>
      <c r="B68" s="75"/>
      <c r="C68" s="114"/>
      <c r="D68" s="27" t="s">
        <v>10</v>
      </c>
      <c r="E68" s="59">
        <f>E65+E66+E67</f>
        <v>2000</v>
      </c>
      <c r="F68" s="59">
        <f t="shared" ref="F68:AE68" si="66">F65+F66+F67</f>
        <v>0</v>
      </c>
      <c r="G68" s="59">
        <f t="shared" si="66"/>
        <v>0</v>
      </c>
      <c r="H68" s="59">
        <f t="shared" si="66"/>
        <v>2000</v>
      </c>
      <c r="I68" s="59">
        <f t="shared" si="66"/>
        <v>0</v>
      </c>
      <c r="J68" s="59">
        <f t="shared" si="66"/>
        <v>0</v>
      </c>
      <c r="K68" s="59">
        <f t="shared" si="66"/>
        <v>0</v>
      </c>
      <c r="L68" s="59"/>
      <c r="M68" s="133">
        <f t="shared" si="66"/>
        <v>0</v>
      </c>
      <c r="N68" s="59">
        <f t="shared" si="66"/>
        <v>0</v>
      </c>
      <c r="O68" s="59">
        <f t="shared" si="66"/>
        <v>0</v>
      </c>
      <c r="P68" s="59">
        <f t="shared" si="66"/>
        <v>0</v>
      </c>
      <c r="Q68" s="59">
        <f t="shared" si="66"/>
        <v>0</v>
      </c>
      <c r="R68" s="59">
        <f t="shared" si="66"/>
        <v>0</v>
      </c>
      <c r="S68" s="59">
        <f t="shared" si="66"/>
        <v>0</v>
      </c>
      <c r="T68" s="59">
        <f t="shared" si="66"/>
        <v>0</v>
      </c>
      <c r="U68" s="59">
        <f t="shared" si="66"/>
        <v>0</v>
      </c>
      <c r="V68" s="59">
        <f t="shared" si="66"/>
        <v>0</v>
      </c>
      <c r="W68" s="59">
        <f t="shared" si="66"/>
        <v>0</v>
      </c>
      <c r="X68" s="59">
        <f t="shared" si="66"/>
        <v>0</v>
      </c>
      <c r="Y68" s="59">
        <f t="shared" si="66"/>
        <v>0</v>
      </c>
      <c r="Z68" s="59">
        <f t="shared" si="66"/>
        <v>0</v>
      </c>
      <c r="AA68" s="59">
        <f t="shared" si="66"/>
        <v>0</v>
      </c>
      <c r="AB68" s="59">
        <f t="shared" si="66"/>
        <v>0</v>
      </c>
      <c r="AC68" s="59">
        <f t="shared" si="66"/>
        <v>0</v>
      </c>
      <c r="AD68" s="59">
        <f t="shared" si="66"/>
        <v>0</v>
      </c>
      <c r="AE68" s="59">
        <f t="shared" si="66"/>
        <v>0</v>
      </c>
    </row>
    <row r="69" spans="1:31" s="21" customFormat="1" x14ac:dyDescent="0.2">
      <c r="A69" s="74" t="s">
        <v>127</v>
      </c>
      <c r="B69" s="75" t="s">
        <v>129</v>
      </c>
      <c r="C69" s="114" t="s">
        <v>134</v>
      </c>
      <c r="D69" s="17" t="s">
        <v>7</v>
      </c>
      <c r="E69" s="27">
        <v>5000</v>
      </c>
      <c r="F69" s="36"/>
      <c r="G69" s="27"/>
      <c r="H69" s="36"/>
      <c r="I69" s="36"/>
      <c r="J69" s="36"/>
      <c r="K69" s="36"/>
      <c r="L69" s="36"/>
      <c r="M69" s="134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1" customFormat="1" x14ac:dyDescent="0.2">
      <c r="A70" s="74"/>
      <c r="B70" s="75"/>
      <c r="C70" s="114"/>
      <c r="D70" s="17" t="s">
        <v>8</v>
      </c>
      <c r="E70" s="27"/>
      <c r="F70" s="36"/>
      <c r="G70" s="27"/>
      <c r="H70" s="36"/>
      <c r="I70" s="36"/>
      <c r="J70" s="36"/>
      <c r="K70" s="36"/>
      <c r="L70" s="36"/>
      <c r="M70" s="134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1" customFormat="1" x14ac:dyDescent="0.2">
      <c r="A71" s="74"/>
      <c r="B71" s="75"/>
      <c r="C71" s="114"/>
      <c r="D71" s="17" t="s">
        <v>9</v>
      </c>
      <c r="E71" s="27"/>
      <c r="F71" s="36"/>
      <c r="G71" s="27"/>
      <c r="H71" s="36"/>
      <c r="I71" s="36"/>
      <c r="J71" s="36"/>
      <c r="K71" s="36"/>
      <c r="L71" s="36"/>
      <c r="M71" s="134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1" customFormat="1" x14ac:dyDescent="0.2">
      <c r="A72" s="74"/>
      <c r="B72" s="75"/>
      <c r="C72" s="114"/>
      <c r="D72" s="27" t="s">
        <v>10</v>
      </c>
      <c r="E72" s="59">
        <f>E69+E70+E71</f>
        <v>5000</v>
      </c>
      <c r="F72" s="59">
        <f t="shared" ref="F72:AE72" si="67">F69+F70+F71</f>
        <v>0</v>
      </c>
      <c r="G72" s="59">
        <f t="shared" si="67"/>
        <v>0</v>
      </c>
      <c r="H72" s="59">
        <f t="shared" si="67"/>
        <v>0</v>
      </c>
      <c r="I72" s="59">
        <f t="shared" si="67"/>
        <v>0</v>
      </c>
      <c r="J72" s="59">
        <f t="shared" si="67"/>
        <v>0</v>
      </c>
      <c r="K72" s="59">
        <f t="shared" si="67"/>
        <v>0</v>
      </c>
      <c r="L72" s="59"/>
      <c r="M72" s="133">
        <f t="shared" si="67"/>
        <v>0</v>
      </c>
      <c r="N72" s="59">
        <f t="shared" si="67"/>
        <v>0</v>
      </c>
      <c r="O72" s="59">
        <f t="shared" si="67"/>
        <v>0</v>
      </c>
      <c r="P72" s="59">
        <f t="shared" si="67"/>
        <v>0</v>
      </c>
      <c r="Q72" s="59">
        <f t="shared" si="67"/>
        <v>0</v>
      </c>
      <c r="R72" s="59">
        <f t="shared" si="67"/>
        <v>0</v>
      </c>
      <c r="S72" s="59">
        <f t="shared" si="67"/>
        <v>0</v>
      </c>
      <c r="T72" s="59">
        <f t="shared" si="67"/>
        <v>0</v>
      </c>
      <c r="U72" s="59">
        <f t="shared" si="67"/>
        <v>0</v>
      </c>
      <c r="V72" s="59">
        <f t="shared" si="67"/>
        <v>0</v>
      </c>
      <c r="W72" s="59">
        <f t="shared" si="67"/>
        <v>0</v>
      </c>
      <c r="X72" s="59">
        <f t="shared" si="67"/>
        <v>0</v>
      </c>
      <c r="Y72" s="59">
        <f t="shared" si="67"/>
        <v>0</v>
      </c>
      <c r="Z72" s="59">
        <f t="shared" si="67"/>
        <v>0</v>
      </c>
      <c r="AA72" s="59">
        <f t="shared" si="67"/>
        <v>0</v>
      </c>
      <c r="AB72" s="59">
        <f t="shared" si="67"/>
        <v>0</v>
      </c>
      <c r="AC72" s="59">
        <f t="shared" si="67"/>
        <v>0</v>
      </c>
      <c r="AD72" s="59">
        <f t="shared" si="67"/>
        <v>0</v>
      </c>
      <c r="AE72" s="59">
        <f t="shared" si="67"/>
        <v>0</v>
      </c>
    </row>
    <row r="73" spans="1:31" s="21" customFormat="1" x14ac:dyDescent="0.2">
      <c r="A73" s="74" t="s">
        <v>127</v>
      </c>
      <c r="B73" s="75" t="s">
        <v>130</v>
      </c>
      <c r="C73" s="114" t="s">
        <v>135</v>
      </c>
      <c r="D73" s="17" t="s">
        <v>7</v>
      </c>
      <c r="E73" s="27">
        <v>80216</v>
      </c>
      <c r="F73" s="36"/>
      <c r="G73" s="27"/>
      <c r="H73" s="36"/>
      <c r="I73" s="36"/>
      <c r="J73" s="36"/>
      <c r="K73" s="36"/>
      <c r="L73" s="36"/>
      <c r="M73" s="134"/>
      <c r="N73" s="36">
        <v>32086</v>
      </c>
      <c r="O73" s="36"/>
      <c r="P73" s="36"/>
      <c r="Q73" s="36"/>
      <c r="R73" s="36"/>
      <c r="S73" s="36"/>
      <c r="T73" s="36">
        <v>48129</v>
      </c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1" customFormat="1" x14ac:dyDescent="0.2">
      <c r="A74" s="74"/>
      <c r="B74" s="75"/>
      <c r="C74" s="114"/>
      <c r="D74" s="17" t="s">
        <v>8</v>
      </c>
      <c r="E74" s="27"/>
      <c r="F74" s="36"/>
      <c r="G74" s="27"/>
      <c r="H74" s="36"/>
      <c r="I74" s="36"/>
      <c r="J74" s="36"/>
      <c r="K74" s="36"/>
      <c r="L74" s="36"/>
      <c r="M74" s="134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1" customFormat="1" x14ac:dyDescent="0.2">
      <c r="A75" s="74"/>
      <c r="B75" s="75"/>
      <c r="C75" s="114"/>
      <c r="D75" s="17" t="s">
        <v>9</v>
      </c>
      <c r="E75" s="27"/>
      <c r="F75" s="36"/>
      <c r="G75" s="27"/>
      <c r="H75" s="36"/>
      <c r="I75" s="36"/>
      <c r="J75" s="36"/>
      <c r="K75" s="36"/>
      <c r="L75" s="36"/>
      <c r="M75" s="134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1" customFormat="1" x14ac:dyDescent="0.2">
      <c r="A76" s="74"/>
      <c r="B76" s="75"/>
      <c r="C76" s="114"/>
      <c r="D76" s="27" t="s">
        <v>10</v>
      </c>
      <c r="E76" s="59">
        <f>E73+E74+E75</f>
        <v>80216</v>
      </c>
      <c r="F76" s="59">
        <f t="shared" ref="F76:AE76" si="68">F73+F74+F75</f>
        <v>0</v>
      </c>
      <c r="G76" s="59">
        <f t="shared" si="68"/>
        <v>0</v>
      </c>
      <c r="H76" s="59">
        <f t="shared" si="68"/>
        <v>0</v>
      </c>
      <c r="I76" s="59">
        <f t="shared" si="68"/>
        <v>0</v>
      </c>
      <c r="J76" s="59">
        <f t="shared" si="68"/>
        <v>0</v>
      </c>
      <c r="K76" s="59">
        <f t="shared" si="68"/>
        <v>0</v>
      </c>
      <c r="L76" s="59"/>
      <c r="M76" s="133">
        <f t="shared" si="68"/>
        <v>0</v>
      </c>
      <c r="N76" s="59">
        <f t="shared" si="68"/>
        <v>32086</v>
      </c>
      <c r="O76" s="59">
        <f t="shared" si="68"/>
        <v>0</v>
      </c>
      <c r="P76" s="59">
        <f t="shared" si="68"/>
        <v>0</v>
      </c>
      <c r="Q76" s="59">
        <f t="shared" si="68"/>
        <v>0</v>
      </c>
      <c r="R76" s="59">
        <f t="shared" si="68"/>
        <v>0</v>
      </c>
      <c r="S76" s="59">
        <f t="shared" si="68"/>
        <v>0</v>
      </c>
      <c r="T76" s="59">
        <f t="shared" si="68"/>
        <v>48129</v>
      </c>
      <c r="U76" s="59">
        <f t="shared" si="68"/>
        <v>0</v>
      </c>
      <c r="V76" s="59">
        <f t="shared" si="68"/>
        <v>0</v>
      </c>
      <c r="W76" s="59">
        <f t="shared" si="68"/>
        <v>0</v>
      </c>
      <c r="X76" s="59">
        <f t="shared" si="68"/>
        <v>0</v>
      </c>
      <c r="Y76" s="59">
        <f t="shared" si="68"/>
        <v>0</v>
      </c>
      <c r="Z76" s="59">
        <f t="shared" si="68"/>
        <v>0</v>
      </c>
      <c r="AA76" s="59">
        <f t="shared" si="68"/>
        <v>0</v>
      </c>
      <c r="AB76" s="59">
        <f t="shared" si="68"/>
        <v>0</v>
      </c>
      <c r="AC76" s="59">
        <f t="shared" si="68"/>
        <v>0</v>
      </c>
      <c r="AD76" s="59">
        <f t="shared" si="68"/>
        <v>0</v>
      </c>
      <c r="AE76" s="59">
        <f t="shared" si="68"/>
        <v>0</v>
      </c>
    </row>
    <row r="77" spans="1:31" s="21" customFormat="1" x14ac:dyDescent="0.2">
      <c r="A77" s="74" t="s">
        <v>127</v>
      </c>
      <c r="B77" s="75" t="s">
        <v>131</v>
      </c>
      <c r="C77" s="114" t="s">
        <v>134</v>
      </c>
      <c r="D77" s="17" t="s">
        <v>7</v>
      </c>
      <c r="E77" s="27">
        <v>1750</v>
      </c>
      <c r="F77" s="36"/>
      <c r="G77" s="27"/>
      <c r="H77" s="36"/>
      <c r="I77" s="36"/>
      <c r="J77" s="36"/>
      <c r="K77" s="36"/>
      <c r="L77" s="36"/>
      <c r="M77" s="134"/>
      <c r="N77" s="36">
        <v>1450</v>
      </c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1" customFormat="1" x14ac:dyDescent="0.2">
      <c r="A78" s="74"/>
      <c r="B78" s="75"/>
      <c r="C78" s="114"/>
      <c r="D78" s="17" t="s">
        <v>8</v>
      </c>
      <c r="E78" s="27"/>
      <c r="F78" s="36"/>
      <c r="G78" s="27"/>
      <c r="H78" s="36"/>
      <c r="I78" s="36"/>
      <c r="J78" s="36"/>
      <c r="K78" s="36"/>
      <c r="L78" s="36"/>
      <c r="M78" s="134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1" customFormat="1" x14ac:dyDescent="0.2">
      <c r="A79" s="74"/>
      <c r="B79" s="75"/>
      <c r="C79" s="114"/>
      <c r="D79" s="17" t="s">
        <v>9</v>
      </c>
      <c r="E79" s="27"/>
      <c r="F79" s="36"/>
      <c r="G79" s="27"/>
      <c r="H79" s="36"/>
      <c r="I79" s="36"/>
      <c r="J79" s="36"/>
      <c r="K79" s="36"/>
      <c r="L79" s="36"/>
      <c r="M79" s="134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1" customFormat="1" x14ac:dyDescent="0.2">
      <c r="A80" s="74"/>
      <c r="B80" s="75"/>
      <c r="C80" s="114"/>
      <c r="D80" s="27" t="s">
        <v>10</v>
      </c>
      <c r="E80" s="59">
        <f>E77+E78+E79</f>
        <v>1750</v>
      </c>
      <c r="F80" s="59">
        <f t="shared" ref="F80:AE80" si="69">F77+F78+F79</f>
        <v>0</v>
      </c>
      <c r="G80" s="59">
        <f t="shared" si="69"/>
        <v>0</v>
      </c>
      <c r="H80" s="59">
        <f t="shared" si="69"/>
        <v>0</v>
      </c>
      <c r="I80" s="59">
        <f t="shared" si="69"/>
        <v>0</v>
      </c>
      <c r="J80" s="59">
        <f t="shared" si="69"/>
        <v>0</v>
      </c>
      <c r="K80" s="59">
        <f t="shared" si="69"/>
        <v>0</v>
      </c>
      <c r="L80" s="59"/>
      <c r="M80" s="133">
        <f t="shared" si="69"/>
        <v>0</v>
      </c>
      <c r="N80" s="59">
        <f t="shared" si="69"/>
        <v>1450</v>
      </c>
      <c r="O80" s="59">
        <f t="shared" si="69"/>
        <v>0</v>
      </c>
      <c r="P80" s="59">
        <f t="shared" si="69"/>
        <v>0</v>
      </c>
      <c r="Q80" s="59">
        <f t="shared" si="69"/>
        <v>0</v>
      </c>
      <c r="R80" s="59">
        <f t="shared" si="69"/>
        <v>0</v>
      </c>
      <c r="S80" s="59">
        <f t="shared" si="69"/>
        <v>0</v>
      </c>
      <c r="T80" s="59">
        <f t="shared" si="69"/>
        <v>0</v>
      </c>
      <c r="U80" s="59">
        <f t="shared" si="69"/>
        <v>0</v>
      </c>
      <c r="V80" s="59">
        <f t="shared" si="69"/>
        <v>0</v>
      </c>
      <c r="W80" s="59">
        <f t="shared" si="69"/>
        <v>0</v>
      </c>
      <c r="X80" s="59">
        <f t="shared" si="69"/>
        <v>0</v>
      </c>
      <c r="Y80" s="59">
        <f t="shared" si="69"/>
        <v>0</v>
      </c>
      <c r="Z80" s="59">
        <f t="shared" si="69"/>
        <v>0</v>
      </c>
      <c r="AA80" s="59">
        <f t="shared" si="69"/>
        <v>0</v>
      </c>
      <c r="AB80" s="59">
        <f t="shared" si="69"/>
        <v>0</v>
      </c>
      <c r="AC80" s="59">
        <f t="shared" si="69"/>
        <v>0</v>
      </c>
      <c r="AD80" s="59">
        <f t="shared" si="69"/>
        <v>0</v>
      </c>
      <c r="AE80" s="59">
        <f t="shared" si="69"/>
        <v>0</v>
      </c>
    </row>
    <row r="81" spans="1:31" s="21" customFormat="1" x14ac:dyDescent="0.2">
      <c r="A81" s="74" t="s">
        <v>127</v>
      </c>
      <c r="B81" s="75" t="s">
        <v>132</v>
      </c>
      <c r="C81" s="76" t="s">
        <v>136</v>
      </c>
      <c r="D81" s="17" t="s">
        <v>7</v>
      </c>
      <c r="E81" s="27">
        <v>80226</v>
      </c>
      <c r="F81" s="36"/>
      <c r="G81" s="27"/>
      <c r="H81" s="36"/>
      <c r="I81" s="36"/>
      <c r="J81" s="36"/>
      <c r="K81" s="36"/>
      <c r="L81" s="36"/>
      <c r="M81" s="134"/>
      <c r="N81" s="55">
        <v>29099</v>
      </c>
      <c r="O81" s="55">
        <f>N81*0.25</f>
        <v>7274.75</v>
      </c>
      <c r="P81" s="36"/>
      <c r="Q81" s="36"/>
      <c r="R81" s="119" t="s">
        <v>191</v>
      </c>
      <c r="S81" s="36"/>
      <c r="T81" s="122">
        <v>17609</v>
      </c>
      <c r="U81" s="122">
        <f>T81*0.25</f>
        <v>4402.25</v>
      </c>
      <c r="V81" s="36"/>
      <c r="W81" s="36"/>
      <c r="X81" s="124" t="s">
        <v>191</v>
      </c>
      <c r="Y81" s="123">
        <f>T81-U81</f>
        <v>13206.75</v>
      </c>
      <c r="Z81" s="122">
        <v>14209</v>
      </c>
      <c r="AA81" s="122">
        <f>Z81*0.25</f>
        <v>3552.25</v>
      </c>
      <c r="AB81" s="36"/>
      <c r="AC81" s="36"/>
      <c r="AD81" s="124" t="s">
        <v>191</v>
      </c>
      <c r="AE81" s="36"/>
    </row>
    <row r="82" spans="1:31" s="21" customFormat="1" x14ac:dyDescent="0.2">
      <c r="A82" s="74"/>
      <c r="B82" s="75"/>
      <c r="C82" s="76"/>
      <c r="D82" s="17" t="s">
        <v>8</v>
      </c>
      <c r="E82" s="27">
        <v>18326</v>
      </c>
      <c r="F82" s="36"/>
      <c r="G82" s="27"/>
      <c r="H82" s="36"/>
      <c r="I82" s="36"/>
      <c r="J82" s="36"/>
      <c r="K82" s="36"/>
      <c r="L82" s="36"/>
      <c r="M82" s="134"/>
      <c r="N82" s="55">
        <v>18326</v>
      </c>
      <c r="O82" s="55">
        <f>N82*0.25</f>
        <v>4581.5</v>
      </c>
      <c r="P82" s="36"/>
      <c r="Q82" s="36"/>
      <c r="R82" s="120"/>
      <c r="S82" s="36"/>
      <c r="T82" s="36"/>
      <c r="U82" s="36"/>
      <c r="V82" s="36"/>
      <c r="W82" s="36"/>
      <c r="X82" s="125"/>
      <c r="Y82" s="36"/>
      <c r="Z82" s="36"/>
      <c r="AA82" s="36"/>
      <c r="AB82" s="36"/>
      <c r="AC82" s="36"/>
      <c r="AD82" s="125"/>
      <c r="AE82" s="36"/>
    </row>
    <row r="83" spans="1:31" s="21" customFormat="1" x14ac:dyDescent="0.2">
      <c r="A83" s="74"/>
      <c r="B83" s="75"/>
      <c r="C83" s="76"/>
      <c r="D83" s="17" t="s">
        <v>9</v>
      </c>
      <c r="E83" s="27"/>
      <c r="F83" s="36"/>
      <c r="G83" s="27"/>
      <c r="H83" s="36"/>
      <c r="I83" s="36"/>
      <c r="J83" s="36"/>
      <c r="K83" s="36"/>
      <c r="L83" s="36"/>
      <c r="M83" s="134"/>
      <c r="N83" s="36"/>
      <c r="O83" s="36"/>
      <c r="P83" s="36"/>
      <c r="Q83" s="36"/>
      <c r="R83" s="120"/>
      <c r="S83" s="36"/>
      <c r="T83" s="36"/>
      <c r="U83" s="36"/>
      <c r="V83" s="36"/>
      <c r="W83" s="36"/>
      <c r="X83" s="125"/>
      <c r="Y83" s="36"/>
      <c r="Z83" s="36"/>
      <c r="AA83" s="36"/>
      <c r="AB83" s="36"/>
      <c r="AC83" s="36"/>
      <c r="AD83" s="125"/>
      <c r="AE83" s="36"/>
    </row>
    <row r="84" spans="1:31" s="21" customFormat="1" x14ac:dyDescent="0.2">
      <c r="A84" s="74"/>
      <c r="B84" s="75"/>
      <c r="C84" s="76"/>
      <c r="D84" s="27" t="s">
        <v>10</v>
      </c>
      <c r="E84" s="59">
        <f>E81+E82+E83</f>
        <v>98552</v>
      </c>
      <c r="F84" s="59">
        <f t="shared" ref="F84:AE84" si="70">F81+F82+F83</f>
        <v>0</v>
      </c>
      <c r="G84" s="59">
        <f t="shared" si="70"/>
        <v>0</v>
      </c>
      <c r="H84" s="59">
        <f t="shared" si="70"/>
        <v>0</v>
      </c>
      <c r="I84" s="59">
        <f t="shared" si="70"/>
        <v>0</v>
      </c>
      <c r="J84" s="59">
        <f t="shared" si="70"/>
        <v>0</v>
      </c>
      <c r="K84" s="59">
        <f t="shared" si="70"/>
        <v>0</v>
      </c>
      <c r="L84" s="59"/>
      <c r="M84" s="133">
        <f t="shared" si="70"/>
        <v>0</v>
      </c>
      <c r="N84" s="59">
        <f t="shared" si="70"/>
        <v>47425</v>
      </c>
      <c r="O84" s="59">
        <f t="shared" si="70"/>
        <v>11856.25</v>
      </c>
      <c r="P84" s="59">
        <f t="shared" si="70"/>
        <v>0</v>
      </c>
      <c r="Q84" s="59">
        <f t="shared" si="70"/>
        <v>0</v>
      </c>
      <c r="R84" s="121"/>
      <c r="S84" s="59">
        <f t="shared" si="70"/>
        <v>0</v>
      </c>
      <c r="T84" s="59">
        <f t="shared" si="70"/>
        <v>17609</v>
      </c>
      <c r="U84" s="59">
        <f t="shared" si="70"/>
        <v>4402.25</v>
      </c>
      <c r="V84" s="59">
        <f t="shared" si="70"/>
        <v>0</v>
      </c>
      <c r="W84" s="59">
        <f t="shared" si="70"/>
        <v>0</v>
      </c>
      <c r="X84" s="126"/>
      <c r="Y84" s="59">
        <f t="shared" si="70"/>
        <v>13206.75</v>
      </c>
      <c r="Z84" s="59">
        <f t="shared" si="70"/>
        <v>14209</v>
      </c>
      <c r="AA84" s="59">
        <f t="shared" si="70"/>
        <v>3552.25</v>
      </c>
      <c r="AB84" s="59">
        <f t="shared" si="70"/>
        <v>0</v>
      </c>
      <c r="AC84" s="59">
        <f t="shared" si="70"/>
        <v>0</v>
      </c>
      <c r="AD84" s="126"/>
      <c r="AE84" s="59">
        <f t="shared" si="70"/>
        <v>0</v>
      </c>
    </row>
    <row r="85" spans="1:31" s="21" customFormat="1" x14ac:dyDescent="0.2">
      <c r="A85" s="74" t="s">
        <v>127</v>
      </c>
      <c r="B85" s="75" t="s">
        <v>133</v>
      </c>
      <c r="C85" s="114" t="s">
        <v>134</v>
      </c>
      <c r="D85" s="17" t="s">
        <v>7</v>
      </c>
      <c r="E85" s="27">
        <v>279314</v>
      </c>
      <c r="F85" s="36"/>
      <c r="G85" s="27"/>
      <c r="H85" s="36"/>
      <c r="I85" s="36"/>
      <c r="J85" s="36"/>
      <c r="K85" s="36"/>
      <c r="L85" s="36"/>
      <c r="M85" s="134"/>
      <c r="N85" s="36">
        <v>279314</v>
      </c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21" customFormat="1" x14ac:dyDescent="0.2">
      <c r="A86" s="74"/>
      <c r="B86" s="75"/>
      <c r="C86" s="114"/>
      <c r="D86" s="17" t="s">
        <v>8</v>
      </c>
      <c r="E86" s="27"/>
      <c r="F86" s="36"/>
      <c r="G86" s="27"/>
      <c r="H86" s="36"/>
      <c r="I86" s="36"/>
      <c r="J86" s="36"/>
      <c r="K86" s="36"/>
      <c r="L86" s="36"/>
      <c r="M86" s="134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31" s="21" customFormat="1" x14ac:dyDescent="0.2">
      <c r="A87" s="74"/>
      <c r="B87" s="75"/>
      <c r="C87" s="114"/>
      <c r="D87" s="17" t="s">
        <v>9</v>
      </c>
      <c r="E87" s="27"/>
      <c r="F87" s="36"/>
      <c r="G87" s="27"/>
      <c r="H87" s="36"/>
      <c r="I87" s="36"/>
      <c r="J87" s="36"/>
      <c r="K87" s="36"/>
      <c r="L87" s="36"/>
      <c r="M87" s="134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1" customFormat="1" x14ac:dyDescent="0.2">
      <c r="A88" s="74"/>
      <c r="B88" s="75"/>
      <c r="C88" s="114"/>
      <c r="D88" s="27" t="s">
        <v>10</v>
      </c>
      <c r="E88" s="59">
        <f>E85+E86+E87</f>
        <v>279314</v>
      </c>
      <c r="F88" s="59">
        <f t="shared" ref="F88:AE88" si="71">F85+F86+F87</f>
        <v>0</v>
      </c>
      <c r="G88" s="59">
        <f t="shared" si="71"/>
        <v>0</v>
      </c>
      <c r="H88" s="59">
        <f t="shared" si="71"/>
        <v>0</v>
      </c>
      <c r="I88" s="59">
        <f t="shared" si="71"/>
        <v>0</v>
      </c>
      <c r="J88" s="59">
        <f t="shared" si="71"/>
        <v>0</v>
      </c>
      <c r="K88" s="59">
        <f t="shared" si="71"/>
        <v>0</v>
      </c>
      <c r="L88" s="59"/>
      <c r="M88" s="133">
        <f t="shared" si="71"/>
        <v>0</v>
      </c>
      <c r="N88" s="59">
        <f t="shared" si="71"/>
        <v>279314</v>
      </c>
      <c r="O88" s="59">
        <f t="shared" si="71"/>
        <v>0</v>
      </c>
      <c r="P88" s="59">
        <f t="shared" si="71"/>
        <v>0</v>
      </c>
      <c r="Q88" s="59">
        <f t="shared" si="71"/>
        <v>0</v>
      </c>
      <c r="R88" s="59">
        <f t="shared" si="71"/>
        <v>0</v>
      </c>
      <c r="S88" s="59">
        <f t="shared" si="71"/>
        <v>0</v>
      </c>
      <c r="T88" s="59">
        <f t="shared" si="71"/>
        <v>0</v>
      </c>
      <c r="U88" s="59">
        <f t="shared" si="71"/>
        <v>0</v>
      </c>
      <c r="V88" s="59">
        <f t="shared" si="71"/>
        <v>0</v>
      </c>
      <c r="W88" s="59">
        <f t="shared" si="71"/>
        <v>0</v>
      </c>
      <c r="X88" s="59">
        <f t="shared" si="71"/>
        <v>0</v>
      </c>
      <c r="Y88" s="59">
        <f t="shared" si="71"/>
        <v>0</v>
      </c>
      <c r="Z88" s="59">
        <f t="shared" si="71"/>
        <v>0</v>
      </c>
      <c r="AA88" s="59">
        <f t="shared" si="71"/>
        <v>0</v>
      </c>
      <c r="AB88" s="59">
        <f t="shared" si="71"/>
        <v>0</v>
      </c>
      <c r="AC88" s="59">
        <f t="shared" si="71"/>
        <v>0</v>
      </c>
      <c r="AD88" s="59">
        <f t="shared" si="71"/>
        <v>0</v>
      </c>
      <c r="AE88" s="59">
        <f t="shared" si="71"/>
        <v>0</v>
      </c>
    </row>
    <row r="89" spans="1:31" s="21" customFormat="1" x14ac:dyDescent="0.2">
      <c r="A89" s="72" t="s">
        <v>89</v>
      </c>
      <c r="B89" s="99" t="s">
        <v>78</v>
      </c>
      <c r="C89" s="77" t="s">
        <v>16</v>
      </c>
      <c r="D89" s="31" t="s">
        <v>7</v>
      </c>
      <c r="E89" s="18">
        <v>893139</v>
      </c>
      <c r="F89" s="32"/>
      <c r="G89" s="18">
        <v>562629</v>
      </c>
      <c r="H89" s="33">
        <v>330510</v>
      </c>
      <c r="I89" s="34"/>
      <c r="J89" s="34"/>
      <c r="K89" s="34">
        <v>330510</v>
      </c>
      <c r="L89" s="35"/>
      <c r="M89" s="34"/>
      <c r="N89" s="33"/>
      <c r="O89" s="34"/>
      <c r="P89" s="34"/>
      <c r="Q89" s="34"/>
      <c r="R89" s="35"/>
      <c r="S89" s="34"/>
      <c r="T89" s="33"/>
      <c r="U89" s="34"/>
      <c r="V89" s="34"/>
      <c r="W89" s="34"/>
      <c r="X89" s="35"/>
      <c r="Y89" s="34"/>
      <c r="Z89" s="36"/>
      <c r="AA89" s="36"/>
      <c r="AB89" s="36"/>
      <c r="AC89" s="36"/>
      <c r="AD89" s="36"/>
      <c r="AE89" s="36"/>
    </row>
    <row r="90" spans="1:31" s="21" customFormat="1" x14ac:dyDescent="0.2">
      <c r="A90" s="72"/>
      <c r="B90" s="100"/>
      <c r="C90" s="77"/>
      <c r="D90" s="17" t="s">
        <v>8</v>
      </c>
      <c r="E90" s="18">
        <v>87934</v>
      </c>
      <c r="F90" s="18"/>
      <c r="G90" s="18">
        <v>87934</v>
      </c>
      <c r="H90" s="9">
        <v>0</v>
      </c>
      <c r="I90" s="19"/>
      <c r="J90" s="19"/>
      <c r="K90" s="19"/>
      <c r="L90" s="22"/>
      <c r="M90" s="19"/>
      <c r="N90" s="9"/>
      <c r="O90" s="19"/>
      <c r="P90" s="19"/>
      <c r="Q90" s="19"/>
      <c r="R90" s="22"/>
      <c r="S90" s="19"/>
      <c r="T90" s="9"/>
      <c r="U90" s="19"/>
      <c r="V90" s="19"/>
      <c r="W90" s="19"/>
      <c r="X90" s="22"/>
      <c r="Y90" s="19"/>
      <c r="Z90" s="27"/>
      <c r="AA90" s="27"/>
      <c r="AB90" s="27"/>
      <c r="AC90" s="27"/>
      <c r="AD90" s="27"/>
      <c r="AE90" s="27"/>
    </row>
    <row r="91" spans="1:31" s="21" customFormat="1" x14ac:dyDescent="0.2">
      <c r="A91" s="72"/>
      <c r="B91" s="100"/>
      <c r="C91" s="77"/>
      <c r="D91" s="17" t="s">
        <v>9</v>
      </c>
      <c r="E91" s="18">
        <v>0</v>
      </c>
      <c r="F91" s="18"/>
      <c r="G91" s="18"/>
      <c r="H91" s="9">
        <v>0</v>
      </c>
      <c r="I91" s="19"/>
      <c r="J91" s="19"/>
      <c r="K91" s="19"/>
      <c r="L91" s="22"/>
      <c r="M91" s="19"/>
      <c r="N91" s="9"/>
      <c r="O91" s="19"/>
      <c r="P91" s="19"/>
      <c r="Q91" s="19"/>
      <c r="R91" s="22"/>
      <c r="S91" s="19"/>
      <c r="T91" s="9"/>
      <c r="U91" s="19"/>
      <c r="V91" s="19"/>
      <c r="W91" s="19"/>
      <c r="X91" s="22"/>
      <c r="Y91" s="19"/>
      <c r="Z91" s="27"/>
      <c r="AA91" s="27"/>
      <c r="AB91" s="27"/>
      <c r="AC91" s="27"/>
      <c r="AD91" s="27"/>
      <c r="AE91" s="27"/>
    </row>
    <row r="92" spans="1:31" s="21" customFormat="1" x14ac:dyDescent="0.2">
      <c r="A92" s="72"/>
      <c r="B92" s="101"/>
      <c r="C92" s="77"/>
      <c r="D92" s="27" t="s">
        <v>10</v>
      </c>
      <c r="E92" s="59">
        <f>E89+E90+E91</f>
        <v>981073</v>
      </c>
      <c r="F92" s="27">
        <v>0</v>
      </c>
      <c r="G92" s="27">
        <v>650563</v>
      </c>
      <c r="H92" s="27">
        <v>330510</v>
      </c>
      <c r="I92" s="27">
        <v>0</v>
      </c>
      <c r="J92" s="27">
        <v>0</v>
      </c>
      <c r="K92" s="27">
        <v>330510</v>
      </c>
      <c r="L92" s="27"/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7"/>
      <c r="AA92" s="27"/>
      <c r="AB92" s="27"/>
      <c r="AC92" s="27"/>
      <c r="AD92" s="27"/>
      <c r="AE92" s="27"/>
    </row>
    <row r="93" spans="1:31" s="21" customFormat="1" ht="15" customHeight="1" x14ac:dyDescent="0.2">
      <c r="A93" s="74" t="s">
        <v>40</v>
      </c>
      <c r="B93" s="75" t="s">
        <v>92</v>
      </c>
      <c r="C93" s="76" t="s">
        <v>12</v>
      </c>
      <c r="D93" s="17" t="s">
        <v>7</v>
      </c>
      <c r="E93" s="18">
        <v>945</v>
      </c>
      <c r="F93" s="18"/>
      <c r="G93" s="18">
        <v>565</v>
      </c>
      <c r="H93" s="9">
        <v>380</v>
      </c>
      <c r="I93" s="19"/>
      <c r="J93" s="19"/>
      <c r="K93" s="19"/>
      <c r="L93" s="22" t="s">
        <v>72</v>
      </c>
      <c r="M93" s="19">
        <f>380+1050</f>
        <v>1430</v>
      </c>
      <c r="N93" s="9"/>
      <c r="O93" s="19"/>
      <c r="P93" s="19"/>
      <c r="Q93" s="19"/>
      <c r="R93" s="22"/>
      <c r="S93" s="19"/>
      <c r="T93" s="9"/>
      <c r="U93" s="19"/>
      <c r="V93" s="19"/>
      <c r="W93" s="19"/>
      <c r="X93" s="22"/>
      <c r="Y93" s="19"/>
      <c r="Z93" s="27"/>
      <c r="AA93" s="27"/>
      <c r="AB93" s="27"/>
      <c r="AC93" s="27"/>
      <c r="AD93" s="27"/>
      <c r="AE93" s="27"/>
    </row>
    <row r="94" spans="1:31" s="21" customFormat="1" x14ac:dyDescent="0.2">
      <c r="A94" s="74"/>
      <c r="B94" s="75"/>
      <c r="C94" s="76"/>
      <c r="D94" s="17" t="s">
        <v>8</v>
      </c>
      <c r="E94" s="18">
        <v>0</v>
      </c>
      <c r="F94" s="18"/>
      <c r="G94" s="18"/>
      <c r="H94" s="9">
        <v>0</v>
      </c>
      <c r="I94" s="19"/>
      <c r="J94" s="19"/>
      <c r="K94" s="19"/>
      <c r="L94" s="22"/>
      <c r="M94" s="19"/>
      <c r="N94" s="9"/>
      <c r="O94" s="19"/>
      <c r="P94" s="19"/>
      <c r="Q94" s="19"/>
      <c r="R94" s="22"/>
      <c r="S94" s="19"/>
      <c r="T94" s="9"/>
      <c r="U94" s="19"/>
      <c r="V94" s="19"/>
      <c r="W94" s="19"/>
      <c r="X94" s="22"/>
      <c r="Y94" s="19"/>
      <c r="Z94" s="27"/>
      <c r="AA94" s="27"/>
      <c r="AB94" s="27"/>
      <c r="AC94" s="27"/>
      <c r="AD94" s="27"/>
      <c r="AE94" s="27"/>
    </row>
    <row r="95" spans="1:31" s="21" customFormat="1" x14ac:dyDescent="0.2">
      <c r="A95" s="74"/>
      <c r="B95" s="75"/>
      <c r="C95" s="76"/>
      <c r="D95" s="17" t="s">
        <v>9</v>
      </c>
      <c r="E95" s="18">
        <v>0</v>
      </c>
      <c r="F95" s="18"/>
      <c r="G95" s="18"/>
      <c r="H95" s="9">
        <v>0</v>
      </c>
      <c r="I95" s="19"/>
      <c r="J95" s="19"/>
      <c r="K95" s="19"/>
      <c r="L95" s="22"/>
      <c r="M95" s="19"/>
      <c r="N95" s="9"/>
      <c r="O95" s="19"/>
      <c r="P95" s="19"/>
      <c r="Q95" s="19"/>
      <c r="R95" s="22"/>
      <c r="S95" s="19"/>
      <c r="T95" s="9"/>
      <c r="U95" s="19"/>
      <c r="V95" s="19"/>
      <c r="W95" s="19"/>
      <c r="X95" s="22"/>
      <c r="Y95" s="19"/>
      <c r="Z95" s="27"/>
      <c r="AA95" s="27"/>
      <c r="AB95" s="27"/>
      <c r="AC95" s="27"/>
      <c r="AD95" s="27"/>
      <c r="AE95" s="27"/>
    </row>
    <row r="96" spans="1:31" s="21" customFormat="1" x14ac:dyDescent="0.2">
      <c r="A96" s="74"/>
      <c r="B96" s="75"/>
      <c r="C96" s="76"/>
      <c r="D96" s="27" t="s">
        <v>10</v>
      </c>
      <c r="E96" s="27">
        <v>945</v>
      </c>
      <c r="F96" s="27">
        <v>0</v>
      </c>
      <c r="G96" s="27">
        <v>565</v>
      </c>
      <c r="H96" s="27">
        <v>380</v>
      </c>
      <c r="I96" s="27">
        <v>0</v>
      </c>
      <c r="J96" s="27">
        <v>0</v>
      </c>
      <c r="K96" s="27">
        <v>0</v>
      </c>
      <c r="L96" s="27">
        <v>0</v>
      </c>
      <c r="M96" s="27">
        <f>SUM(M93:M95)</f>
        <v>1430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/>
      <c r="AA96" s="27"/>
      <c r="AB96" s="27"/>
      <c r="AC96" s="27"/>
      <c r="AD96" s="27"/>
      <c r="AE96" s="27"/>
    </row>
    <row r="97" spans="1:31" s="21" customFormat="1" ht="15" customHeight="1" x14ac:dyDescent="0.2">
      <c r="A97" s="74" t="s">
        <v>40</v>
      </c>
      <c r="B97" s="75" t="s">
        <v>88</v>
      </c>
      <c r="C97" s="76" t="s">
        <v>12</v>
      </c>
      <c r="D97" s="17" t="s">
        <v>7</v>
      </c>
      <c r="E97" s="18">
        <v>21656</v>
      </c>
      <c r="F97" s="18"/>
      <c r="G97" s="18">
        <v>11429</v>
      </c>
      <c r="H97" s="9">
        <v>10227</v>
      </c>
      <c r="I97" s="19"/>
      <c r="J97" s="19"/>
      <c r="K97" s="19"/>
      <c r="L97" s="37" t="s">
        <v>72</v>
      </c>
      <c r="M97" s="19">
        <v>10227</v>
      </c>
      <c r="N97" s="9"/>
      <c r="O97" s="19"/>
      <c r="P97" s="19"/>
      <c r="Q97" s="19"/>
      <c r="R97" s="22"/>
      <c r="S97" s="19"/>
      <c r="T97" s="9"/>
      <c r="U97" s="19"/>
      <c r="V97" s="19"/>
      <c r="W97" s="19"/>
      <c r="X97" s="22"/>
      <c r="Y97" s="19">
        <v>0</v>
      </c>
      <c r="Z97" s="27"/>
      <c r="AA97" s="27"/>
      <c r="AB97" s="27"/>
      <c r="AC97" s="27"/>
      <c r="AD97" s="27"/>
      <c r="AE97" s="27"/>
    </row>
    <row r="98" spans="1:31" s="21" customFormat="1" x14ac:dyDescent="0.2">
      <c r="A98" s="74"/>
      <c r="B98" s="75"/>
      <c r="C98" s="76"/>
      <c r="D98" s="17" t="s">
        <v>8</v>
      </c>
      <c r="E98" s="18">
        <v>0</v>
      </c>
      <c r="F98" s="18"/>
      <c r="G98" s="18"/>
      <c r="H98" s="9">
        <v>0</v>
      </c>
      <c r="I98" s="19"/>
      <c r="J98" s="19"/>
      <c r="K98" s="19"/>
      <c r="L98" s="22"/>
      <c r="M98" s="19"/>
      <c r="N98" s="9"/>
      <c r="O98" s="19"/>
      <c r="P98" s="19"/>
      <c r="Q98" s="19"/>
      <c r="R98" s="22"/>
      <c r="S98" s="19"/>
      <c r="T98" s="9"/>
      <c r="U98" s="19"/>
      <c r="V98" s="19"/>
      <c r="W98" s="19"/>
      <c r="X98" s="22"/>
      <c r="Y98" s="19">
        <v>0</v>
      </c>
      <c r="Z98" s="27"/>
      <c r="AA98" s="27"/>
      <c r="AB98" s="27"/>
      <c r="AC98" s="27"/>
      <c r="AD98" s="27"/>
      <c r="AE98" s="27"/>
    </row>
    <row r="99" spans="1:31" s="21" customFormat="1" x14ac:dyDescent="0.2">
      <c r="A99" s="74"/>
      <c r="B99" s="75"/>
      <c r="C99" s="76"/>
      <c r="D99" s="17" t="s">
        <v>9</v>
      </c>
      <c r="E99" s="18">
        <v>0</v>
      </c>
      <c r="F99" s="18"/>
      <c r="G99" s="18"/>
      <c r="H99" s="9">
        <v>0</v>
      </c>
      <c r="I99" s="19"/>
      <c r="J99" s="19"/>
      <c r="K99" s="19"/>
      <c r="L99" s="22"/>
      <c r="M99" s="19"/>
      <c r="N99" s="9"/>
      <c r="O99" s="19"/>
      <c r="P99" s="19"/>
      <c r="Q99" s="19"/>
      <c r="R99" s="22"/>
      <c r="S99" s="19"/>
      <c r="T99" s="9"/>
      <c r="U99" s="19"/>
      <c r="V99" s="19"/>
      <c r="W99" s="19"/>
      <c r="X99" s="22"/>
      <c r="Y99" s="19">
        <v>0</v>
      </c>
      <c r="Z99" s="27"/>
      <c r="AA99" s="27"/>
      <c r="AB99" s="27"/>
      <c r="AC99" s="27"/>
      <c r="AD99" s="27"/>
      <c r="AE99" s="27"/>
    </row>
    <row r="100" spans="1:31" s="21" customFormat="1" x14ac:dyDescent="0.2">
      <c r="A100" s="74"/>
      <c r="B100" s="75"/>
      <c r="C100" s="76"/>
      <c r="D100" s="27" t="s">
        <v>10</v>
      </c>
      <c r="E100" s="27">
        <v>21656</v>
      </c>
      <c r="F100" s="27">
        <v>0</v>
      </c>
      <c r="G100" s="27">
        <v>11429</v>
      </c>
      <c r="H100" s="27">
        <v>10227</v>
      </c>
      <c r="I100" s="27">
        <v>0</v>
      </c>
      <c r="J100" s="27">
        <v>0</v>
      </c>
      <c r="K100" s="27">
        <v>0</v>
      </c>
      <c r="L100" s="27">
        <v>0</v>
      </c>
      <c r="M100" s="27">
        <v>10227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/>
      <c r="AA100" s="27"/>
      <c r="AB100" s="27"/>
      <c r="AC100" s="27"/>
      <c r="AD100" s="27"/>
      <c r="AE100" s="27"/>
    </row>
    <row r="101" spans="1:31" s="21" customFormat="1" ht="24" customHeight="1" x14ac:dyDescent="0.2">
      <c r="A101" s="74" t="s">
        <v>40</v>
      </c>
      <c r="B101" s="75" t="s">
        <v>93</v>
      </c>
      <c r="C101" s="76" t="s">
        <v>12</v>
      </c>
      <c r="D101" s="17" t="s">
        <v>7</v>
      </c>
      <c r="E101" s="18">
        <v>337</v>
      </c>
      <c r="F101" s="18"/>
      <c r="G101" s="18"/>
      <c r="H101" s="9">
        <v>337</v>
      </c>
      <c r="I101" s="19"/>
      <c r="J101" s="19"/>
      <c r="K101" s="19"/>
      <c r="L101" s="38" t="s">
        <v>73</v>
      </c>
      <c r="M101" s="19">
        <v>337</v>
      </c>
      <c r="N101" s="9"/>
      <c r="O101" s="19"/>
      <c r="P101" s="19"/>
      <c r="Q101" s="19"/>
      <c r="R101" s="22"/>
      <c r="S101" s="19"/>
      <c r="T101" s="9"/>
      <c r="U101" s="19"/>
      <c r="V101" s="19"/>
      <c r="W101" s="19"/>
      <c r="X101" s="22"/>
      <c r="Y101" s="19">
        <v>0</v>
      </c>
      <c r="Z101" s="27"/>
      <c r="AA101" s="27"/>
      <c r="AB101" s="27"/>
      <c r="AC101" s="27"/>
      <c r="AD101" s="27"/>
      <c r="AE101" s="27"/>
    </row>
    <row r="102" spans="1:31" s="21" customFormat="1" x14ac:dyDescent="0.2">
      <c r="A102" s="74"/>
      <c r="B102" s="75"/>
      <c r="C102" s="76"/>
      <c r="D102" s="17" t="s">
        <v>8</v>
      </c>
      <c r="E102" s="18">
        <v>0</v>
      </c>
      <c r="F102" s="18"/>
      <c r="G102" s="18"/>
      <c r="H102" s="9">
        <v>0</v>
      </c>
      <c r="I102" s="19"/>
      <c r="J102" s="19"/>
      <c r="K102" s="19"/>
      <c r="L102" s="22"/>
      <c r="M102" s="19"/>
      <c r="N102" s="9"/>
      <c r="O102" s="19"/>
      <c r="P102" s="19"/>
      <c r="Q102" s="19"/>
      <c r="R102" s="22"/>
      <c r="S102" s="19"/>
      <c r="T102" s="9"/>
      <c r="U102" s="19"/>
      <c r="V102" s="19"/>
      <c r="W102" s="19"/>
      <c r="X102" s="22"/>
      <c r="Y102" s="19">
        <v>0</v>
      </c>
      <c r="Z102" s="27"/>
      <c r="AA102" s="27"/>
      <c r="AB102" s="27"/>
      <c r="AC102" s="27"/>
      <c r="AD102" s="27"/>
      <c r="AE102" s="27"/>
    </row>
    <row r="103" spans="1:31" s="21" customFormat="1" x14ac:dyDescent="0.2">
      <c r="A103" s="74"/>
      <c r="B103" s="75"/>
      <c r="C103" s="76"/>
      <c r="D103" s="17" t="s">
        <v>9</v>
      </c>
      <c r="E103" s="18">
        <v>0</v>
      </c>
      <c r="F103" s="18"/>
      <c r="G103" s="18"/>
      <c r="H103" s="9">
        <v>0</v>
      </c>
      <c r="I103" s="19"/>
      <c r="J103" s="19"/>
      <c r="K103" s="19"/>
      <c r="L103" s="22"/>
      <c r="M103" s="19"/>
      <c r="N103" s="9"/>
      <c r="O103" s="19"/>
      <c r="P103" s="19"/>
      <c r="Q103" s="19"/>
      <c r="R103" s="22"/>
      <c r="S103" s="19"/>
      <c r="T103" s="9"/>
      <c r="U103" s="19"/>
      <c r="V103" s="19"/>
      <c r="W103" s="19"/>
      <c r="X103" s="22"/>
      <c r="Y103" s="19">
        <v>0</v>
      </c>
      <c r="Z103" s="27"/>
      <c r="AA103" s="27"/>
      <c r="AB103" s="27"/>
      <c r="AC103" s="27"/>
      <c r="AD103" s="27"/>
      <c r="AE103" s="27"/>
    </row>
    <row r="104" spans="1:31" s="21" customFormat="1" x14ac:dyDescent="0.2">
      <c r="A104" s="74"/>
      <c r="B104" s="75"/>
      <c r="C104" s="76"/>
      <c r="D104" s="27" t="s">
        <v>10</v>
      </c>
      <c r="E104" s="27">
        <v>337</v>
      </c>
      <c r="F104" s="27">
        <v>0</v>
      </c>
      <c r="G104" s="27">
        <v>0</v>
      </c>
      <c r="H104" s="27">
        <v>337</v>
      </c>
      <c r="I104" s="27">
        <v>0</v>
      </c>
      <c r="J104" s="27">
        <v>0</v>
      </c>
      <c r="K104" s="27">
        <v>0</v>
      </c>
      <c r="L104" s="27">
        <v>0</v>
      </c>
      <c r="M104" s="27">
        <v>337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/>
      <c r="AA104" s="27"/>
      <c r="AB104" s="27"/>
      <c r="AC104" s="27"/>
      <c r="AD104" s="27"/>
      <c r="AE104" s="27"/>
    </row>
    <row r="105" spans="1:31" s="21" customFormat="1" ht="24" customHeight="1" x14ac:dyDescent="0.2">
      <c r="A105" s="74" t="s">
        <v>40</v>
      </c>
      <c r="B105" s="75" t="s">
        <v>94</v>
      </c>
      <c r="C105" s="76" t="s">
        <v>12</v>
      </c>
      <c r="D105" s="17" t="s">
        <v>7</v>
      </c>
      <c r="E105" s="18">
        <v>1920</v>
      </c>
      <c r="F105" s="18"/>
      <c r="G105" s="18"/>
      <c r="H105" s="9">
        <v>1920</v>
      </c>
      <c r="I105" s="19"/>
      <c r="J105" s="19"/>
      <c r="K105" s="19"/>
      <c r="L105" s="38" t="s">
        <v>73</v>
      </c>
      <c r="M105" s="19">
        <v>1920</v>
      </c>
      <c r="N105" s="9"/>
      <c r="O105" s="19"/>
      <c r="P105" s="19"/>
      <c r="Q105" s="19"/>
      <c r="R105" s="22"/>
      <c r="S105" s="19"/>
      <c r="T105" s="9"/>
      <c r="U105" s="19"/>
      <c r="V105" s="19"/>
      <c r="W105" s="19"/>
      <c r="X105" s="22"/>
      <c r="Y105" s="19">
        <v>0</v>
      </c>
      <c r="Z105" s="27"/>
      <c r="AA105" s="27"/>
      <c r="AB105" s="27"/>
      <c r="AC105" s="27"/>
      <c r="AD105" s="27"/>
      <c r="AE105" s="27"/>
    </row>
    <row r="106" spans="1:31" s="21" customFormat="1" x14ac:dyDescent="0.2">
      <c r="A106" s="74"/>
      <c r="B106" s="75"/>
      <c r="C106" s="76"/>
      <c r="D106" s="17" t="s">
        <v>8</v>
      </c>
      <c r="E106" s="18">
        <v>0</v>
      </c>
      <c r="F106" s="18"/>
      <c r="G106" s="18"/>
      <c r="H106" s="9">
        <v>0</v>
      </c>
      <c r="I106" s="19"/>
      <c r="J106" s="19"/>
      <c r="K106" s="19"/>
      <c r="L106" s="22"/>
      <c r="M106" s="19"/>
      <c r="N106" s="9"/>
      <c r="O106" s="19"/>
      <c r="P106" s="19"/>
      <c r="Q106" s="19"/>
      <c r="R106" s="22"/>
      <c r="S106" s="19"/>
      <c r="T106" s="9"/>
      <c r="U106" s="19"/>
      <c r="V106" s="19"/>
      <c r="W106" s="19"/>
      <c r="X106" s="22"/>
      <c r="Y106" s="19">
        <v>0</v>
      </c>
      <c r="Z106" s="27"/>
      <c r="AA106" s="27"/>
      <c r="AB106" s="27"/>
      <c r="AC106" s="27"/>
      <c r="AD106" s="27"/>
      <c r="AE106" s="27"/>
    </row>
    <row r="107" spans="1:31" s="21" customFormat="1" x14ac:dyDescent="0.2">
      <c r="A107" s="74"/>
      <c r="B107" s="75"/>
      <c r="C107" s="76"/>
      <c r="D107" s="17" t="s">
        <v>9</v>
      </c>
      <c r="E107" s="18">
        <v>0</v>
      </c>
      <c r="F107" s="18"/>
      <c r="G107" s="18"/>
      <c r="H107" s="9">
        <v>0</v>
      </c>
      <c r="I107" s="19"/>
      <c r="J107" s="19"/>
      <c r="K107" s="19"/>
      <c r="L107" s="22"/>
      <c r="M107" s="19"/>
      <c r="N107" s="9"/>
      <c r="O107" s="19"/>
      <c r="P107" s="19"/>
      <c r="Q107" s="19"/>
      <c r="R107" s="22"/>
      <c r="S107" s="19"/>
      <c r="T107" s="9"/>
      <c r="U107" s="19"/>
      <c r="V107" s="19"/>
      <c r="W107" s="19"/>
      <c r="X107" s="22"/>
      <c r="Y107" s="19">
        <v>0</v>
      </c>
      <c r="Z107" s="27"/>
      <c r="AA107" s="27"/>
      <c r="AB107" s="27"/>
      <c r="AC107" s="27"/>
      <c r="AD107" s="27"/>
      <c r="AE107" s="27"/>
    </row>
    <row r="108" spans="1:31" s="21" customFormat="1" x14ac:dyDescent="0.2">
      <c r="A108" s="74"/>
      <c r="B108" s="75"/>
      <c r="C108" s="76"/>
      <c r="D108" s="27" t="s">
        <v>10</v>
      </c>
      <c r="E108" s="27">
        <v>1920</v>
      </c>
      <c r="F108" s="27">
        <v>0</v>
      </c>
      <c r="G108" s="27">
        <v>0</v>
      </c>
      <c r="H108" s="27">
        <v>1920</v>
      </c>
      <c r="I108" s="27">
        <v>0</v>
      </c>
      <c r="J108" s="27">
        <v>0</v>
      </c>
      <c r="K108" s="27">
        <v>0</v>
      </c>
      <c r="L108" s="27">
        <v>0</v>
      </c>
      <c r="M108" s="27">
        <v>1920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/>
      <c r="AA108" s="27"/>
      <c r="AB108" s="27"/>
      <c r="AC108" s="27"/>
      <c r="AD108" s="27"/>
      <c r="AE108" s="27"/>
    </row>
    <row r="109" spans="1:31" s="21" customFormat="1" ht="25.5" customHeight="1" x14ac:dyDescent="0.2">
      <c r="A109" s="74" t="s">
        <v>40</v>
      </c>
      <c r="B109" s="75" t="s">
        <v>95</v>
      </c>
      <c r="C109" s="76" t="s">
        <v>12</v>
      </c>
      <c r="D109" s="17" t="s">
        <v>7</v>
      </c>
      <c r="E109" s="18">
        <v>750</v>
      </c>
      <c r="F109" s="18"/>
      <c r="G109" s="18">
        <v>300</v>
      </c>
      <c r="H109" s="9">
        <v>450</v>
      </c>
      <c r="I109" s="19"/>
      <c r="J109" s="19"/>
      <c r="K109" s="19"/>
      <c r="L109" s="52" t="s">
        <v>73</v>
      </c>
      <c r="M109" s="19">
        <v>450</v>
      </c>
      <c r="N109" s="9"/>
      <c r="O109" s="19"/>
      <c r="P109" s="19"/>
      <c r="Q109" s="19"/>
      <c r="R109" s="22"/>
      <c r="S109" s="19"/>
      <c r="T109" s="9"/>
      <c r="U109" s="19"/>
      <c r="V109" s="19"/>
      <c r="W109" s="19"/>
      <c r="X109" s="22"/>
      <c r="Y109" s="19">
        <v>0</v>
      </c>
      <c r="Z109" s="27"/>
      <c r="AA109" s="27"/>
      <c r="AB109" s="27"/>
      <c r="AC109" s="27"/>
      <c r="AD109" s="27"/>
      <c r="AE109" s="27"/>
    </row>
    <row r="110" spans="1:31" s="21" customFormat="1" x14ac:dyDescent="0.2">
      <c r="A110" s="74"/>
      <c r="B110" s="75"/>
      <c r="C110" s="76"/>
      <c r="D110" s="17" t="s">
        <v>8</v>
      </c>
      <c r="E110" s="18">
        <v>0</v>
      </c>
      <c r="F110" s="18"/>
      <c r="G110" s="18"/>
      <c r="H110" s="9">
        <v>0</v>
      </c>
      <c r="I110" s="19"/>
      <c r="J110" s="19"/>
      <c r="K110" s="19"/>
      <c r="L110" s="22"/>
      <c r="M110" s="19"/>
      <c r="N110" s="9"/>
      <c r="O110" s="19"/>
      <c r="P110" s="19"/>
      <c r="Q110" s="19"/>
      <c r="R110" s="22"/>
      <c r="S110" s="19"/>
      <c r="T110" s="9"/>
      <c r="U110" s="19"/>
      <c r="V110" s="19"/>
      <c r="W110" s="19"/>
      <c r="X110" s="22"/>
      <c r="Y110" s="19">
        <v>0</v>
      </c>
      <c r="Z110" s="27"/>
      <c r="AA110" s="27"/>
      <c r="AB110" s="27"/>
      <c r="AC110" s="27"/>
      <c r="AD110" s="27"/>
      <c r="AE110" s="27"/>
    </row>
    <row r="111" spans="1:31" s="21" customFormat="1" x14ac:dyDescent="0.2">
      <c r="A111" s="74"/>
      <c r="B111" s="75"/>
      <c r="C111" s="76"/>
      <c r="D111" s="17" t="s">
        <v>9</v>
      </c>
      <c r="E111" s="18">
        <v>0</v>
      </c>
      <c r="F111" s="18"/>
      <c r="G111" s="18"/>
      <c r="H111" s="9">
        <v>0</v>
      </c>
      <c r="I111" s="19"/>
      <c r="J111" s="19"/>
      <c r="K111" s="19"/>
      <c r="L111" s="22"/>
      <c r="M111" s="19"/>
      <c r="N111" s="9"/>
      <c r="O111" s="19"/>
      <c r="P111" s="19"/>
      <c r="Q111" s="19"/>
      <c r="R111" s="22"/>
      <c r="S111" s="19"/>
      <c r="T111" s="9"/>
      <c r="U111" s="19"/>
      <c r="V111" s="19"/>
      <c r="W111" s="19"/>
      <c r="X111" s="22"/>
      <c r="Y111" s="19">
        <v>0</v>
      </c>
      <c r="Z111" s="27"/>
      <c r="AA111" s="27"/>
      <c r="AB111" s="27"/>
      <c r="AC111" s="27"/>
      <c r="AD111" s="27"/>
      <c r="AE111" s="27"/>
    </row>
    <row r="112" spans="1:31" s="21" customFormat="1" x14ac:dyDescent="0.2">
      <c r="A112" s="74"/>
      <c r="B112" s="75"/>
      <c r="C112" s="76"/>
      <c r="D112" s="27" t="s">
        <v>10</v>
      </c>
      <c r="E112" s="27">
        <v>750</v>
      </c>
      <c r="F112" s="27">
        <v>0</v>
      </c>
      <c r="G112" s="27">
        <v>300</v>
      </c>
      <c r="H112" s="27">
        <v>450</v>
      </c>
      <c r="I112" s="27">
        <v>0</v>
      </c>
      <c r="J112" s="27">
        <v>0</v>
      </c>
      <c r="K112" s="27">
        <v>0</v>
      </c>
      <c r="L112" s="27">
        <v>0</v>
      </c>
      <c r="M112" s="27">
        <v>450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/>
      <c r="AA112" s="27"/>
      <c r="AB112" s="27"/>
      <c r="AC112" s="27"/>
      <c r="AD112" s="27"/>
      <c r="AE112" s="27"/>
    </row>
    <row r="113" spans="1:31" s="21" customFormat="1" ht="24" customHeight="1" x14ac:dyDescent="0.2">
      <c r="A113" s="74" t="s">
        <v>40</v>
      </c>
      <c r="B113" s="75" t="s">
        <v>96</v>
      </c>
      <c r="C113" s="76" t="s">
        <v>12</v>
      </c>
      <c r="D113" s="17" t="s">
        <v>7</v>
      </c>
      <c r="E113" s="18">
        <v>500</v>
      </c>
      <c r="F113" s="18"/>
      <c r="G113" s="18"/>
      <c r="H113" s="9">
        <v>500</v>
      </c>
      <c r="I113" s="19"/>
      <c r="J113" s="19"/>
      <c r="K113" s="19"/>
      <c r="L113" s="38" t="s">
        <v>73</v>
      </c>
      <c r="M113" s="19">
        <v>500</v>
      </c>
      <c r="N113" s="9"/>
      <c r="O113" s="19"/>
      <c r="P113" s="19"/>
      <c r="Q113" s="19"/>
      <c r="R113" s="22"/>
      <c r="S113" s="19"/>
      <c r="T113" s="9"/>
      <c r="U113" s="19"/>
      <c r="V113" s="19"/>
      <c r="W113" s="19"/>
      <c r="X113" s="22"/>
      <c r="Y113" s="19">
        <v>0</v>
      </c>
      <c r="Z113" s="27"/>
      <c r="AA113" s="27"/>
      <c r="AB113" s="27"/>
      <c r="AC113" s="27"/>
      <c r="AD113" s="27"/>
      <c r="AE113" s="27"/>
    </row>
    <row r="114" spans="1:31" s="21" customFormat="1" x14ac:dyDescent="0.2">
      <c r="A114" s="74"/>
      <c r="B114" s="75"/>
      <c r="C114" s="76"/>
      <c r="D114" s="17" t="s">
        <v>8</v>
      </c>
      <c r="E114" s="18">
        <v>0</v>
      </c>
      <c r="F114" s="18"/>
      <c r="G114" s="18"/>
      <c r="H114" s="9">
        <v>0</v>
      </c>
      <c r="I114" s="19"/>
      <c r="J114" s="19"/>
      <c r="K114" s="19"/>
      <c r="L114" s="22"/>
      <c r="M114" s="19"/>
      <c r="N114" s="9"/>
      <c r="O114" s="19"/>
      <c r="P114" s="19"/>
      <c r="Q114" s="19"/>
      <c r="R114" s="22"/>
      <c r="S114" s="19"/>
      <c r="T114" s="9"/>
      <c r="U114" s="19"/>
      <c r="V114" s="19"/>
      <c r="W114" s="19"/>
      <c r="X114" s="22"/>
      <c r="Y114" s="19">
        <v>0</v>
      </c>
      <c r="Z114" s="27"/>
      <c r="AA114" s="27"/>
      <c r="AB114" s="27"/>
      <c r="AC114" s="27"/>
      <c r="AD114" s="27"/>
      <c r="AE114" s="27"/>
    </row>
    <row r="115" spans="1:31" s="21" customFormat="1" x14ac:dyDescent="0.2">
      <c r="A115" s="74"/>
      <c r="B115" s="75"/>
      <c r="C115" s="76"/>
      <c r="D115" s="17" t="s">
        <v>9</v>
      </c>
      <c r="E115" s="18">
        <v>0</v>
      </c>
      <c r="F115" s="18"/>
      <c r="G115" s="18"/>
      <c r="H115" s="9">
        <v>0</v>
      </c>
      <c r="I115" s="19"/>
      <c r="J115" s="19"/>
      <c r="K115" s="19"/>
      <c r="L115" s="22"/>
      <c r="M115" s="19"/>
      <c r="N115" s="9"/>
      <c r="O115" s="19"/>
      <c r="P115" s="19"/>
      <c r="Q115" s="19"/>
      <c r="R115" s="22"/>
      <c r="S115" s="19"/>
      <c r="T115" s="9"/>
      <c r="U115" s="19"/>
      <c r="V115" s="19"/>
      <c r="W115" s="19"/>
      <c r="X115" s="22"/>
      <c r="Y115" s="19">
        <v>0</v>
      </c>
      <c r="Z115" s="27"/>
      <c r="AA115" s="27"/>
      <c r="AB115" s="27"/>
      <c r="AC115" s="27"/>
      <c r="AD115" s="27"/>
      <c r="AE115" s="27"/>
    </row>
    <row r="116" spans="1:31" s="21" customFormat="1" x14ac:dyDescent="0.2">
      <c r="A116" s="74"/>
      <c r="B116" s="75"/>
      <c r="C116" s="76"/>
      <c r="D116" s="27" t="s">
        <v>10</v>
      </c>
      <c r="E116" s="27">
        <v>500</v>
      </c>
      <c r="F116" s="27">
        <v>0</v>
      </c>
      <c r="G116" s="27">
        <v>0</v>
      </c>
      <c r="H116" s="27">
        <v>500</v>
      </c>
      <c r="I116" s="27">
        <v>0</v>
      </c>
      <c r="J116" s="27">
        <v>0</v>
      </c>
      <c r="K116" s="27">
        <v>0</v>
      </c>
      <c r="L116" s="27">
        <v>0</v>
      </c>
      <c r="M116" s="27">
        <v>500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/>
      <c r="AA116" s="27"/>
      <c r="AB116" s="27"/>
      <c r="AC116" s="27"/>
      <c r="AD116" s="27"/>
      <c r="AE116" s="27"/>
    </row>
    <row r="117" spans="1:31" s="21" customFormat="1" ht="26.25" customHeight="1" x14ac:dyDescent="0.2">
      <c r="A117" s="74" t="s">
        <v>40</v>
      </c>
      <c r="B117" s="75" t="s">
        <v>97</v>
      </c>
      <c r="C117" s="76" t="s">
        <v>12</v>
      </c>
      <c r="D117" s="17" t="s">
        <v>7</v>
      </c>
      <c r="E117" s="18">
        <v>25412</v>
      </c>
      <c r="F117" s="18"/>
      <c r="G117" s="18">
        <v>2870</v>
      </c>
      <c r="H117" s="9">
        <v>22542</v>
      </c>
      <c r="I117" s="19"/>
      <c r="J117" s="19"/>
      <c r="K117" s="19"/>
      <c r="L117" s="52" t="s">
        <v>73</v>
      </c>
      <c r="M117" s="19">
        <v>22542</v>
      </c>
      <c r="N117" s="9"/>
      <c r="O117" s="19"/>
      <c r="P117" s="19"/>
      <c r="Q117" s="19"/>
      <c r="R117" s="22"/>
      <c r="S117" s="19"/>
      <c r="T117" s="9"/>
      <c r="U117" s="19"/>
      <c r="V117" s="19"/>
      <c r="W117" s="19"/>
      <c r="X117" s="22"/>
      <c r="Y117" s="19">
        <v>0</v>
      </c>
      <c r="Z117" s="27"/>
      <c r="AA117" s="27"/>
      <c r="AB117" s="27"/>
      <c r="AC117" s="27"/>
      <c r="AD117" s="27"/>
      <c r="AE117" s="27"/>
    </row>
    <row r="118" spans="1:31" s="21" customFormat="1" x14ac:dyDescent="0.2">
      <c r="A118" s="74"/>
      <c r="B118" s="75"/>
      <c r="C118" s="76"/>
      <c r="D118" s="17" t="s">
        <v>8</v>
      </c>
      <c r="E118" s="18">
        <v>0</v>
      </c>
      <c r="F118" s="18"/>
      <c r="G118" s="18"/>
      <c r="H118" s="9">
        <v>0</v>
      </c>
      <c r="I118" s="19"/>
      <c r="J118" s="19"/>
      <c r="K118" s="19"/>
      <c r="L118" s="22"/>
      <c r="M118" s="19"/>
      <c r="N118" s="9"/>
      <c r="O118" s="19"/>
      <c r="P118" s="19"/>
      <c r="Q118" s="19"/>
      <c r="R118" s="22"/>
      <c r="S118" s="19"/>
      <c r="T118" s="9"/>
      <c r="U118" s="19"/>
      <c r="V118" s="19"/>
      <c r="W118" s="19"/>
      <c r="X118" s="22"/>
      <c r="Y118" s="19">
        <v>0</v>
      </c>
      <c r="Z118" s="27"/>
      <c r="AA118" s="27"/>
      <c r="AB118" s="27"/>
      <c r="AC118" s="27"/>
      <c r="AD118" s="27"/>
      <c r="AE118" s="27"/>
    </row>
    <row r="119" spans="1:31" s="21" customFormat="1" x14ac:dyDescent="0.2">
      <c r="A119" s="74"/>
      <c r="B119" s="75"/>
      <c r="C119" s="76"/>
      <c r="D119" s="17" t="s">
        <v>9</v>
      </c>
      <c r="E119" s="18">
        <v>0</v>
      </c>
      <c r="F119" s="18"/>
      <c r="G119" s="18"/>
      <c r="H119" s="9">
        <v>0</v>
      </c>
      <c r="I119" s="19"/>
      <c r="J119" s="19"/>
      <c r="K119" s="19"/>
      <c r="L119" s="22"/>
      <c r="M119" s="19"/>
      <c r="N119" s="9"/>
      <c r="O119" s="19"/>
      <c r="P119" s="19"/>
      <c r="Q119" s="19"/>
      <c r="R119" s="22"/>
      <c r="S119" s="19"/>
      <c r="T119" s="9"/>
      <c r="U119" s="19"/>
      <c r="V119" s="19"/>
      <c r="W119" s="19"/>
      <c r="X119" s="22"/>
      <c r="Y119" s="19">
        <v>0</v>
      </c>
      <c r="Z119" s="27"/>
      <c r="AA119" s="27"/>
      <c r="AB119" s="27"/>
      <c r="AC119" s="27"/>
      <c r="AD119" s="27"/>
      <c r="AE119" s="27"/>
    </row>
    <row r="120" spans="1:31" s="21" customFormat="1" x14ac:dyDescent="0.2">
      <c r="A120" s="74"/>
      <c r="B120" s="75"/>
      <c r="C120" s="76"/>
      <c r="D120" s="27" t="s">
        <v>10</v>
      </c>
      <c r="E120" s="27">
        <v>25412</v>
      </c>
      <c r="F120" s="27">
        <v>0</v>
      </c>
      <c r="G120" s="27">
        <v>2870</v>
      </c>
      <c r="H120" s="27">
        <v>22542</v>
      </c>
      <c r="I120" s="27">
        <v>0</v>
      </c>
      <c r="J120" s="27">
        <v>0</v>
      </c>
      <c r="K120" s="27">
        <v>0</v>
      </c>
      <c r="L120" s="27">
        <v>0</v>
      </c>
      <c r="M120" s="27">
        <v>22542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/>
      <c r="AA120" s="27"/>
      <c r="AB120" s="27"/>
      <c r="AC120" s="27"/>
      <c r="AD120" s="27"/>
      <c r="AE120" s="27"/>
    </row>
    <row r="121" spans="1:31" s="21" customFormat="1" ht="24" customHeight="1" x14ac:dyDescent="0.2">
      <c r="A121" s="74" t="s">
        <v>40</v>
      </c>
      <c r="B121" s="75" t="s">
        <v>98</v>
      </c>
      <c r="C121" s="76" t="s">
        <v>12</v>
      </c>
      <c r="D121" s="17" t="s">
        <v>7</v>
      </c>
      <c r="E121" s="18">
        <v>1644</v>
      </c>
      <c r="F121" s="18"/>
      <c r="G121" s="18"/>
      <c r="H121" s="9">
        <v>1644</v>
      </c>
      <c r="I121" s="19"/>
      <c r="J121" s="19"/>
      <c r="K121" s="19"/>
      <c r="L121" s="38" t="s">
        <v>73</v>
      </c>
      <c r="M121" s="19">
        <v>1644</v>
      </c>
      <c r="N121" s="9"/>
      <c r="O121" s="19"/>
      <c r="P121" s="19"/>
      <c r="Q121" s="19"/>
      <c r="R121" s="22"/>
      <c r="S121" s="19"/>
      <c r="T121" s="9"/>
      <c r="U121" s="19"/>
      <c r="V121" s="19"/>
      <c r="W121" s="19"/>
      <c r="X121" s="22"/>
      <c r="Y121" s="19">
        <v>0</v>
      </c>
      <c r="Z121" s="27"/>
      <c r="AA121" s="27"/>
      <c r="AB121" s="27"/>
      <c r="AC121" s="27"/>
      <c r="AD121" s="27"/>
      <c r="AE121" s="27"/>
    </row>
    <row r="122" spans="1:31" s="21" customFormat="1" x14ac:dyDescent="0.2">
      <c r="A122" s="74"/>
      <c r="B122" s="75"/>
      <c r="C122" s="76"/>
      <c r="D122" s="17" t="s">
        <v>8</v>
      </c>
      <c r="E122" s="18">
        <v>0</v>
      </c>
      <c r="F122" s="18"/>
      <c r="G122" s="18"/>
      <c r="H122" s="9">
        <v>0</v>
      </c>
      <c r="I122" s="19"/>
      <c r="J122" s="19"/>
      <c r="K122" s="19"/>
      <c r="L122" s="22"/>
      <c r="M122" s="19"/>
      <c r="N122" s="9"/>
      <c r="O122" s="19"/>
      <c r="P122" s="19"/>
      <c r="Q122" s="19"/>
      <c r="R122" s="22"/>
      <c r="S122" s="19"/>
      <c r="T122" s="9"/>
      <c r="U122" s="19"/>
      <c r="V122" s="19"/>
      <c r="W122" s="19"/>
      <c r="X122" s="22"/>
      <c r="Y122" s="19">
        <v>0</v>
      </c>
      <c r="Z122" s="27"/>
      <c r="AA122" s="27"/>
      <c r="AB122" s="27"/>
      <c r="AC122" s="27"/>
      <c r="AD122" s="27"/>
      <c r="AE122" s="27"/>
    </row>
    <row r="123" spans="1:31" s="21" customFormat="1" x14ac:dyDescent="0.2">
      <c r="A123" s="74"/>
      <c r="B123" s="75"/>
      <c r="C123" s="76"/>
      <c r="D123" s="17" t="s">
        <v>9</v>
      </c>
      <c r="E123" s="18">
        <v>0</v>
      </c>
      <c r="F123" s="18"/>
      <c r="G123" s="18"/>
      <c r="H123" s="9">
        <v>0</v>
      </c>
      <c r="I123" s="19"/>
      <c r="J123" s="19"/>
      <c r="K123" s="19"/>
      <c r="L123" s="22"/>
      <c r="M123" s="19"/>
      <c r="N123" s="9"/>
      <c r="O123" s="19"/>
      <c r="P123" s="19"/>
      <c r="Q123" s="19"/>
      <c r="R123" s="22"/>
      <c r="S123" s="19"/>
      <c r="T123" s="9"/>
      <c r="U123" s="19"/>
      <c r="V123" s="19"/>
      <c r="W123" s="19"/>
      <c r="X123" s="22"/>
      <c r="Y123" s="19">
        <v>0</v>
      </c>
      <c r="Z123" s="27"/>
      <c r="AA123" s="27"/>
      <c r="AB123" s="27"/>
      <c r="AC123" s="27"/>
      <c r="AD123" s="27"/>
      <c r="AE123" s="27"/>
    </row>
    <row r="124" spans="1:31" s="21" customFormat="1" x14ac:dyDescent="0.2">
      <c r="A124" s="74"/>
      <c r="B124" s="75"/>
      <c r="C124" s="76"/>
      <c r="D124" s="27" t="s">
        <v>10</v>
      </c>
      <c r="E124" s="27">
        <v>1644</v>
      </c>
      <c r="F124" s="27">
        <v>0</v>
      </c>
      <c r="G124" s="27">
        <v>0</v>
      </c>
      <c r="H124" s="27">
        <v>1644</v>
      </c>
      <c r="I124" s="27">
        <v>0</v>
      </c>
      <c r="J124" s="27">
        <v>0</v>
      </c>
      <c r="K124" s="27">
        <v>0</v>
      </c>
      <c r="L124" s="27">
        <v>0</v>
      </c>
      <c r="M124" s="27">
        <v>1644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/>
      <c r="AA124" s="27"/>
      <c r="AB124" s="27"/>
      <c r="AC124" s="27"/>
      <c r="AD124" s="27"/>
      <c r="AE124" s="27"/>
    </row>
    <row r="125" spans="1:31" s="21" customFormat="1" ht="12.75" customHeight="1" x14ac:dyDescent="0.2">
      <c r="A125" s="74" t="s">
        <v>40</v>
      </c>
      <c r="B125" s="75" t="s">
        <v>74</v>
      </c>
      <c r="C125" s="94" t="s">
        <v>15</v>
      </c>
      <c r="D125" s="17" t="s">
        <v>7</v>
      </c>
      <c r="E125" s="18">
        <v>36226</v>
      </c>
      <c r="F125" s="18"/>
      <c r="G125" s="18">
        <v>26525</v>
      </c>
      <c r="H125" s="9">
        <v>9701</v>
      </c>
      <c r="I125" s="19"/>
      <c r="J125" s="19"/>
      <c r="K125" s="19">
        <v>9701</v>
      </c>
      <c r="L125" s="22"/>
      <c r="M125" s="19"/>
      <c r="N125" s="9"/>
      <c r="O125" s="19"/>
      <c r="P125" s="19"/>
      <c r="Q125" s="19"/>
      <c r="R125" s="22"/>
      <c r="S125" s="19"/>
      <c r="T125" s="9"/>
      <c r="U125" s="19"/>
      <c r="V125" s="19"/>
      <c r="W125" s="19"/>
      <c r="X125" s="22"/>
      <c r="Y125" s="19">
        <v>0</v>
      </c>
      <c r="Z125" s="27"/>
      <c r="AA125" s="27"/>
      <c r="AB125" s="27"/>
      <c r="AC125" s="27"/>
      <c r="AD125" s="27"/>
      <c r="AE125" s="27"/>
    </row>
    <row r="126" spans="1:31" s="21" customFormat="1" x14ac:dyDescent="0.2">
      <c r="A126" s="74"/>
      <c r="B126" s="75"/>
      <c r="C126" s="95"/>
      <c r="D126" s="17" t="s">
        <v>8</v>
      </c>
      <c r="E126" s="18">
        <v>0</v>
      </c>
      <c r="F126" s="18"/>
      <c r="G126" s="18"/>
      <c r="H126" s="9">
        <v>0</v>
      </c>
      <c r="I126" s="19"/>
      <c r="J126" s="19"/>
      <c r="K126" s="19"/>
      <c r="L126" s="22"/>
      <c r="M126" s="19"/>
      <c r="N126" s="9"/>
      <c r="O126" s="19"/>
      <c r="P126" s="19"/>
      <c r="Q126" s="19"/>
      <c r="R126" s="22"/>
      <c r="S126" s="19"/>
      <c r="T126" s="9"/>
      <c r="U126" s="19"/>
      <c r="V126" s="19"/>
      <c r="W126" s="19"/>
      <c r="X126" s="22"/>
      <c r="Y126" s="19">
        <v>0</v>
      </c>
      <c r="Z126" s="27"/>
      <c r="AA126" s="27"/>
      <c r="AB126" s="27"/>
      <c r="AC126" s="27"/>
      <c r="AD126" s="27"/>
      <c r="AE126" s="27"/>
    </row>
    <row r="127" spans="1:31" s="21" customFormat="1" x14ac:dyDescent="0.2">
      <c r="A127" s="74"/>
      <c r="B127" s="75"/>
      <c r="C127" s="95"/>
      <c r="D127" s="17" t="s">
        <v>9</v>
      </c>
      <c r="E127" s="18">
        <v>0</v>
      </c>
      <c r="F127" s="18"/>
      <c r="G127" s="18"/>
      <c r="H127" s="9">
        <v>0</v>
      </c>
      <c r="I127" s="19"/>
      <c r="J127" s="19"/>
      <c r="K127" s="19"/>
      <c r="L127" s="22"/>
      <c r="M127" s="19"/>
      <c r="N127" s="9"/>
      <c r="O127" s="19"/>
      <c r="P127" s="19"/>
      <c r="Q127" s="19"/>
      <c r="R127" s="22"/>
      <c r="S127" s="19"/>
      <c r="T127" s="9"/>
      <c r="U127" s="19"/>
      <c r="V127" s="19"/>
      <c r="W127" s="19"/>
      <c r="X127" s="22"/>
      <c r="Y127" s="19">
        <v>0</v>
      </c>
      <c r="Z127" s="27"/>
      <c r="AA127" s="27"/>
      <c r="AB127" s="27"/>
      <c r="AC127" s="27"/>
      <c r="AD127" s="27"/>
      <c r="AE127" s="27"/>
    </row>
    <row r="128" spans="1:31" s="21" customFormat="1" x14ac:dyDescent="0.2">
      <c r="A128" s="74"/>
      <c r="B128" s="75"/>
      <c r="C128" s="96"/>
      <c r="D128" s="27" t="s">
        <v>10</v>
      </c>
      <c r="E128" s="27">
        <v>36226</v>
      </c>
      <c r="F128" s="27">
        <v>0</v>
      </c>
      <c r="G128" s="27">
        <v>26525</v>
      </c>
      <c r="H128" s="27">
        <v>9701</v>
      </c>
      <c r="I128" s="27">
        <v>0</v>
      </c>
      <c r="J128" s="27">
        <v>0</v>
      </c>
      <c r="K128" s="27">
        <v>9701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/>
      <c r="AA128" s="27"/>
      <c r="AB128" s="27"/>
      <c r="AC128" s="27"/>
      <c r="AD128" s="27"/>
      <c r="AE128" s="27"/>
    </row>
    <row r="129" spans="1:31" s="21" customFormat="1" ht="12.75" customHeight="1" x14ac:dyDescent="0.2">
      <c r="A129" s="74" t="s">
        <v>40</v>
      </c>
      <c r="B129" s="75" t="s">
        <v>75</v>
      </c>
      <c r="C129" s="94" t="s">
        <v>105</v>
      </c>
      <c r="D129" s="17" t="s">
        <v>7</v>
      </c>
      <c r="E129" s="18">
        <v>9770</v>
      </c>
      <c r="F129" s="18"/>
      <c r="G129" s="18">
        <v>2934</v>
      </c>
      <c r="H129" s="9">
        <v>5334</v>
      </c>
      <c r="I129" s="19"/>
      <c r="J129" s="19"/>
      <c r="K129" s="19">
        <v>5334</v>
      </c>
      <c r="L129" s="22"/>
      <c r="M129" s="19"/>
      <c r="N129" s="9">
        <v>1502</v>
      </c>
      <c r="O129" s="19"/>
      <c r="P129" s="19"/>
      <c r="Q129" s="19">
        <v>1502</v>
      </c>
      <c r="R129" s="22"/>
      <c r="S129" s="19"/>
      <c r="T129" s="9"/>
      <c r="U129" s="19"/>
      <c r="V129" s="19"/>
      <c r="W129" s="19"/>
      <c r="X129" s="22"/>
      <c r="Y129" s="19">
        <v>0</v>
      </c>
      <c r="Z129" s="27"/>
      <c r="AA129" s="27"/>
      <c r="AB129" s="27"/>
      <c r="AC129" s="27"/>
      <c r="AD129" s="27"/>
      <c r="AE129" s="27"/>
    </row>
    <row r="130" spans="1:31" s="21" customFormat="1" x14ac:dyDescent="0.2">
      <c r="A130" s="74"/>
      <c r="B130" s="75"/>
      <c r="C130" s="95"/>
      <c r="D130" s="17" t="s">
        <v>8</v>
      </c>
      <c r="E130" s="18">
        <v>0</v>
      </c>
      <c r="F130" s="18"/>
      <c r="G130" s="18"/>
      <c r="H130" s="9">
        <v>0</v>
      </c>
      <c r="I130" s="19"/>
      <c r="J130" s="19"/>
      <c r="K130" s="19"/>
      <c r="L130" s="22"/>
      <c r="M130" s="19"/>
      <c r="N130" s="9"/>
      <c r="O130" s="19"/>
      <c r="P130" s="19"/>
      <c r="Q130" s="19"/>
      <c r="R130" s="22"/>
      <c r="S130" s="19"/>
      <c r="T130" s="9"/>
      <c r="U130" s="19"/>
      <c r="V130" s="19"/>
      <c r="W130" s="19"/>
      <c r="X130" s="22"/>
      <c r="Y130" s="19">
        <v>0</v>
      </c>
      <c r="Z130" s="27"/>
      <c r="AA130" s="27"/>
      <c r="AB130" s="27"/>
      <c r="AC130" s="27"/>
      <c r="AD130" s="27"/>
      <c r="AE130" s="27"/>
    </row>
    <row r="131" spans="1:31" s="21" customFormat="1" x14ac:dyDescent="0.2">
      <c r="A131" s="74"/>
      <c r="B131" s="75"/>
      <c r="C131" s="95"/>
      <c r="D131" s="17" t="s">
        <v>9</v>
      </c>
      <c r="E131" s="18">
        <v>0</v>
      </c>
      <c r="F131" s="18"/>
      <c r="G131" s="18"/>
      <c r="H131" s="9">
        <v>0</v>
      </c>
      <c r="I131" s="19"/>
      <c r="J131" s="19"/>
      <c r="K131" s="19"/>
      <c r="L131" s="22"/>
      <c r="M131" s="19"/>
      <c r="N131" s="9"/>
      <c r="O131" s="19"/>
      <c r="P131" s="19"/>
      <c r="Q131" s="19"/>
      <c r="R131" s="22"/>
      <c r="S131" s="19"/>
      <c r="T131" s="9"/>
      <c r="U131" s="19"/>
      <c r="V131" s="19"/>
      <c r="W131" s="19"/>
      <c r="X131" s="22"/>
      <c r="Y131" s="19">
        <v>0</v>
      </c>
      <c r="Z131" s="27"/>
      <c r="AA131" s="27"/>
      <c r="AB131" s="27"/>
      <c r="AC131" s="27"/>
      <c r="AD131" s="27"/>
      <c r="AE131" s="27"/>
    </row>
    <row r="132" spans="1:31" s="21" customFormat="1" x14ac:dyDescent="0.2">
      <c r="A132" s="74"/>
      <c r="B132" s="75"/>
      <c r="C132" s="96"/>
      <c r="D132" s="27" t="s">
        <v>10</v>
      </c>
      <c r="E132" s="27">
        <v>9770</v>
      </c>
      <c r="F132" s="27">
        <v>0</v>
      </c>
      <c r="G132" s="27">
        <v>2934</v>
      </c>
      <c r="H132" s="27">
        <v>5334</v>
      </c>
      <c r="I132" s="27">
        <v>0</v>
      </c>
      <c r="J132" s="27">
        <v>0</v>
      </c>
      <c r="K132" s="27">
        <v>5334</v>
      </c>
      <c r="L132" s="27">
        <v>0</v>
      </c>
      <c r="M132" s="27">
        <v>0</v>
      </c>
      <c r="N132" s="27">
        <v>1502</v>
      </c>
      <c r="O132" s="27">
        <v>0</v>
      </c>
      <c r="P132" s="27">
        <v>0</v>
      </c>
      <c r="Q132" s="27">
        <v>1502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27"/>
      <c r="AA132" s="27"/>
      <c r="AB132" s="27"/>
      <c r="AC132" s="27"/>
      <c r="AD132" s="27"/>
      <c r="AE132" s="27"/>
    </row>
    <row r="133" spans="1:31" s="21" customFormat="1" ht="12.75" customHeight="1" x14ac:dyDescent="0.2">
      <c r="A133" s="74" t="s">
        <v>40</v>
      </c>
      <c r="B133" s="75" t="s">
        <v>76</v>
      </c>
      <c r="C133" s="94" t="s">
        <v>15</v>
      </c>
      <c r="D133" s="17" t="s">
        <v>7</v>
      </c>
      <c r="E133" s="18">
        <v>3866</v>
      </c>
      <c r="F133" s="18"/>
      <c r="G133" s="18">
        <v>825</v>
      </c>
      <c r="H133" s="9">
        <v>3041</v>
      </c>
      <c r="I133" s="19"/>
      <c r="J133" s="19"/>
      <c r="K133" s="19">
        <v>3041</v>
      </c>
      <c r="L133" s="22"/>
      <c r="M133" s="19"/>
      <c r="N133" s="9"/>
      <c r="O133" s="19"/>
      <c r="P133" s="19"/>
      <c r="Q133" s="19"/>
      <c r="R133" s="22"/>
      <c r="S133" s="19"/>
      <c r="T133" s="9"/>
      <c r="U133" s="19"/>
      <c r="V133" s="19"/>
      <c r="W133" s="19"/>
      <c r="X133" s="22"/>
      <c r="Y133" s="19">
        <v>0</v>
      </c>
      <c r="Z133" s="27"/>
      <c r="AA133" s="27"/>
      <c r="AB133" s="27"/>
      <c r="AC133" s="27"/>
      <c r="AD133" s="27"/>
      <c r="AE133" s="27"/>
    </row>
    <row r="134" spans="1:31" s="21" customFormat="1" x14ac:dyDescent="0.2">
      <c r="A134" s="74"/>
      <c r="B134" s="75"/>
      <c r="C134" s="95"/>
      <c r="D134" s="17" t="s">
        <v>8</v>
      </c>
      <c r="E134" s="18">
        <v>0</v>
      </c>
      <c r="F134" s="18"/>
      <c r="G134" s="18"/>
      <c r="H134" s="9">
        <v>0</v>
      </c>
      <c r="I134" s="19"/>
      <c r="J134" s="19"/>
      <c r="K134" s="19"/>
      <c r="L134" s="22"/>
      <c r="M134" s="19"/>
      <c r="N134" s="9"/>
      <c r="O134" s="19"/>
      <c r="P134" s="19"/>
      <c r="Q134" s="19"/>
      <c r="R134" s="22"/>
      <c r="S134" s="19"/>
      <c r="T134" s="9"/>
      <c r="U134" s="19"/>
      <c r="V134" s="19"/>
      <c r="W134" s="19"/>
      <c r="X134" s="22"/>
      <c r="Y134" s="19">
        <v>0</v>
      </c>
      <c r="Z134" s="27"/>
      <c r="AA134" s="27"/>
      <c r="AB134" s="27"/>
      <c r="AC134" s="27"/>
      <c r="AD134" s="27"/>
      <c r="AE134" s="27"/>
    </row>
    <row r="135" spans="1:31" s="21" customFormat="1" x14ac:dyDescent="0.2">
      <c r="A135" s="74"/>
      <c r="B135" s="75"/>
      <c r="C135" s="95"/>
      <c r="D135" s="17" t="s">
        <v>9</v>
      </c>
      <c r="E135" s="18">
        <v>0</v>
      </c>
      <c r="F135" s="18"/>
      <c r="G135" s="18"/>
      <c r="H135" s="9">
        <v>0</v>
      </c>
      <c r="I135" s="19"/>
      <c r="J135" s="19"/>
      <c r="K135" s="19"/>
      <c r="L135" s="22"/>
      <c r="M135" s="19"/>
      <c r="N135" s="9"/>
      <c r="O135" s="19"/>
      <c r="P135" s="19"/>
      <c r="Q135" s="19"/>
      <c r="R135" s="22"/>
      <c r="S135" s="19"/>
      <c r="T135" s="9"/>
      <c r="U135" s="19"/>
      <c r="V135" s="19"/>
      <c r="W135" s="19"/>
      <c r="X135" s="22"/>
      <c r="Y135" s="19">
        <v>0</v>
      </c>
      <c r="Z135" s="27"/>
      <c r="AA135" s="27"/>
      <c r="AB135" s="27"/>
      <c r="AC135" s="27"/>
      <c r="AD135" s="27"/>
      <c r="AE135" s="27"/>
    </row>
    <row r="136" spans="1:31" s="21" customFormat="1" x14ac:dyDescent="0.2">
      <c r="A136" s="74"/>
      <c r="B136" s="75"/>
      <c r="C136" s="96"/>
      <c r="D136" s="27" t="s">
        <v>10</v>
      </c>
      <c r="E136" s="27">
        <v>3866</v>
      </c>
      <c r="F136" s="27">
        <v>0</v>
      </c>
      <c r="G136" s="27">
        <v>825</v>
      </c>
      <c r="H136" s="27">
        <v>3041</v>
      </c>
      <c r="I136" s="27">
        <v>0</v>
      </c>
      <c r="J136" s="27">
        <v>0</v>
      </c>
      <c r="K136" s="27">
        <v>3041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27"/>
      <c r="AA136" s="27"/>
      <c r="AB136" s="27"/>
      <c r="AC136" s="27"/>
      <c r="AD136" s="27"/>
      <c r="AE136" s="27"/>
    </row>
    <row r="137" spans="1:31" s="21" customFormat="1" ht="13.5" customHeight="1" x14ac:dyDescent="0.2">
      <c r="A137" s="74" t="s">
        <v>40</v>
      </c>
      <c r="B137" s="75" t="s">
        <v>99</v>
      </c>
      <c r="C137" s="98">
        <v>2020</v>
      </c>
      <c r="D137" s="17" t="s">
        <v>7</v>
      </c>
      <c r="E137" s="18">
        <v>17969</v>
      </c>
      <c r="F137" s="18"/>
      <c r="G137" s="18">
        <v>1269</v>
      </c>
      <c r="H137" s="9">
        <v>16700</v>
      </c>
      <c r="I137" s="19"/>
      <c r="J137" s="19"/>
      <c r="K137" s="19">
        <v>16700</v>
      </c>
      <c r="L137" s="38"/>
      <c r="M137" s="19"/>
      <c r="N137" s="9"/>
      <c r="O137" s="19"/>
      <c r="P137" s="19"/>
      <c r="Q137" s="19"/>
      <c r="R137" s="22"/>
      <c r="S137" s="19"/>
      <c r="T137" s="9"/>
      <c r="U137" s="19"/>
      <c r="V137" s="19"/>
      <c r="W137" s="19"/>
      <c r="X137" s="22"/>
      <c r="Y137" s="19">
        <v>0</v>
      </c>
      <c r="Z137" s="27"/>
      <c r="AA137" s="27"/>
      <c r="AB137" s="27"/>
      <c r="AC137" s="27"/>
      <c r="AD137" s="27"/>
      <c r="AE137" s="27"/>
    </row>
    <row r="138" spans="1:31" s="21" customFormat="1" x14ac:dyDescent="0.2">
      <c r="A138" s="74"/>
      <c r="B138" s="75"/>
      <c r="C138" s="98"/>
      <c r="D138" s="17" t="s">
        <v>8</v>
      </c>
      <c r="E138" s="18">
        <v>0</v>
      </c>
      <c r="F138" s="18"/>
      <c r="G138" s="18"/>
      <c r="H138" s="9">
        <v>0</v>
      </c>
      <c r="I138" s="19"/>
      <c r="J138" s="19"/>
      <c r="K138" s="19"/>
      <c r="L138" s="22"/>
      <c r="M138" s="19"/>
      <c r="N138" s="9"/>
      <c r="O138" s="19"/>
      <c r="P138" s="19"/>
      <c r="Q138" s="19"/>
      <c r="R138" s="22"/>
      <c r="S138" s="19"/>
      <c r="T138" s="9"/>
      <c r="U138" s="19"/>
      <c r="V138" s="19"/>
      <c r="W138" s="19"/>
      <c r="X138" s="22"/>
      <c r="Y138" s="19">
        <v>0</v>
      </c>
      <c r="Z138" s="27"/>
      <c r="AA138" s="27"/>
      <c r="AB138" s="27"/>
      <c r="AC138" s="27"/>
      <c r="AD138" s="27"/>
      <c r="AE138" s="27"/>
    </row>
    <row r="139" spans="1:31" s="21" customFormat="1" x14ac:dyDescent="0.2">
      <c r="A139" s="74"/>
      <c r="B139" s="75"/>
      <c r="C139" s="98"/>
      <c r="D139" s="17" t="s">
        <v>9</v>
      </c>
      <c r="E139" s="18">
        <v>0</v>
      </c>
      <c r="F139" s="18"/>
      <c r="G139" s="18"/>
      <c r="H139" s="9">
        <v>0</v>
      </c>
      <c r="I139" s="19"/>
      <c r="J139" s="19"/>
      <c r="K139" s="19"/>
      <c r="L139" s="22"/>
      <c r="M139" s="19"/>
      <c r="N139" s="9"/>
      <c r="O139" s="19"/>
      <c r="P139" s="19"/>
      <c r="Q139" s="19"/>
      <c r="R139" s="22"/>
      <c r="S139" s="19"/>
      <c r="T139" s="9"/>
      <c r="U139" s="19"/>
      <c r="V139" s="19"/>
      <c r="W139" s="19"/>
      <c r="X139" s="22"/>
      <c r="Y139" s="19">
        <v>0</v>
      </c>
      <c r="Z139" s="27"/>
      <c r="AA139" s="27"/>
      <c r="AB139" s="27"/>
      <c r="AC139" s="27"/>
      <c r="AD139" s="27"/>
      <c r="AE139" s="27"/>
    </row>
    <row r="140" spans="1:31" s="21" customFormat="1" x14ac:dyDescent="0.2">
      <c r="A140" s="74"/>
      <c r="B140" s="75"/>
      <c r="C140" s="98"/>
      <c r="D140" s="27" t="s">
        <v>10</v>
      </c>
      <c r="E140" s="27">
        <v>17969</v>
      </c>
      <c r="F140" s="27">
        <v>0</v>
      </c>
      <c r="G140" s="27">
        <v>1269</v>
      </c>
      <c r="H140" s="27">
        <v>16700</v>
      </c>
      <c r="I140" s="27">
        <v>0</v>
      </c>
      <c r="J140" s="27">
        <v>0</v>
      </c>
      <c r="K140" s="27">
        <v>16700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27"/>
      <c r="AA140" s="27"/>
      <c r="AB140" s="27"/>
      <c r="AC140" s="27"/>
      <c r="AD140" s="27"/>
      <c r="AE140" s="27"/>
    </row>
    <row r="141" spans="1:31" s="21" customFormat="1" ht="12.75" customHeight="1" x14ac:dyDescent="0.2">
      <c r="A141" s="74" t="s">
        <v>40</v>
      </c>
      <c r="B141" s="91" t="s">
        <v>77</v>
      </c>
      <c r="C141" s="97" t="s">
        <v>12</v>
      </c>
      <c r="D141" s="17" t="s">
        <v>7</v>
      </c>
      <c r="E141" s="18">
        <v>60836</v>
      </c>
      <c r="F141" s="18"/>
      <c r="G141" s="18">
        <v>14543</v>
      </c>
      <c r="H141" s="9">
        <v>46293</v>
      </c>
      <c r="I141" s="19"/>
      <c r="J141" s="19"/>
      <c r="K141" s="19">
        <v>46293</v>
      </c>
      <c r="L141" s="22"/>
      <c r="M141" s="19"/>
      <c r="N141" s="9"/>
      <c r="O141" s="19"/>
      <c r="P141" s="19"/>
      <c r="Q141" s="19"/>
      <c r="R141" s="22"/>
      <c r="S141" s="19"/>
      <c r="T141" s="9"/>
      <c r="U141" s="19"/>
      <c r="V141" s="19"/>
      <c r="W141" s="19"/>
      <c r="X141" s="22"/>
      <c r="Y141" s="19">
        <v>0</v>
      </c>
      <c r="Z141" s="27"/>
      <c r="AA141" s="27"/>
      <c r="AB141" s="27"/>
      <c r="AC141" s="27"/>
      <c r="AD141" s="27"/>
      <c r="AE141" s="27"/>
    </row>
    <row r="142" spans="1:31" s="21" customFormat="1" x14ac:dyDescent="0.2">
      <c r="A142" s="74"/>
      <c r="B142" s="91"/>
      <c r="C142" s="97"/>
      <c r="D142" s="17" t="s">
        <v>8</v>
      </c>
      <c r="E142" s="18">
        <v>4114</v>
      </c>
      <c r="F142" s="18"/>
      <c r="G142" s="18">
        <v>3253</v>
      </c>
      <c r="H142" s="9">
        <v>861</v>
      </c>
      <c r="I142" s="19"/>
      <c r="J142" s="19"/>
      <c r="K142" s="19">
        <v>861</v>
      </c>
      <c r="L142" s="22"/>
      <c r="M142" s="19"/>
      <c r="N142" s="9"/>
      <c r="O142" s="19"/>
      <c r="P142" s="19"/>
      <c r="Q142" s="19"/>
      <c r="R142" s="22"/>
      <c r="S142" s="19"/>
      <c r="T142" s="9"/>
      <c r="U142" s="19"/>
      <c r="V142" s="19"/>
      <c r="W142" s="19"/>
      <c r="X142" s="22"/>
      <c r="Y142" s="19">
        <v>0</v>
      </c>
      <c r="Z142" s="27"/>
      <c r="AA142" s="27"/>
      <c r="AB142" s="27"/>
      <c r="AC142" s="27"/>
      <c r="AD142" s="27"/>
      <c r="AE142" s="27"/>
    </row>
    <row r="143" spans="1:31" s="21" customFormat="1" x14ac:dyDescent="0.2">
      <c r="A143" s="74"/>
      <c r="B143" s="91"/>
      <c r="C143" s="97"/>
      <c r="D143" s="17" t="s">
        <v>9</v>
      </c>
      <c r="E143" s="18">
        <v>35000</v>
      </c>
      <c r="F143" s="18"/>
      <c r="G143" s="18">
        <v>28535</v>
      </c>
      <c r="H143" s="9">
        <v>6465</v>
      </c>
      <c r="I143" s="19"/>
      <c r="J143" s="19"/>
      <c r="K143" s="19">
        <v>6465</v>
      </c>
      <c r="L143" s="22"/>
      <c r="M143" s="19"/>
      <c r="N143" s="9"/>
      <c r="O143" s="19"/>
      <c r="P143" s="19"/>
      <c r="Q143" s="19"/>
      <c r="R143" s="22"/>
      <c r="S143" s="19"/>
      <c r="T143" s="9"/>
      <c r="U143" s="19"/>
      <c r="V143" s="19"/>
      <c r="W143" s="19"/>
      <c r="X143" s="22"/>
      <c r="Y143" s="19">
        <v>0</v>
      </c>
      <c r="Z143" s="27"/>
      <c r="AA143" s="27"/>
      <c r="AB143" s="27"/>
      <c r="AC143" s="27"/>
      <c r="AD143" s="27"/>
      <c r="AE143" s="27"/>
    </row>
    <row r="144" spans="1:31" s="21" customFormat="1" x14ac:dyDescent="0.2">
      <c r="A144" s="74"/>
      <c r="B144" s="91"/>
      <c r="C144" s="97"/>
      <c r="D144" s="27" t="s">
        <v>10</v>
      </c>
      <c r="E144" s="27">
        <v>99950</v>
      </c>
      <c r="F144" s="27">
        <v>0</v>
      </c>
      <c r="G144" s="27">
        <v>46331</v>
      </c>
      <c r="H144" s="27">
        <v>53619</v>
      </c>
      <c r="I144" s="27">
        <v>0</v>
      </c>
      <c r="J144" s="27">
        <v>0</v>
      </c>
      <c r="K144" s="27">
        <v>53619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27"/>
      <c r="AA144" s="27"/>
      <c r="AB144" s="27"/>
      <c r="AC144" s="27"/>
      <c r="AD144" s="27"/>
      <c r="AE144" s="27"/>
    </row>
    <row r="145" spans="1:33" s="21" customFormat="1" ht="45" hidden="1" customHeight="1" x14ac:dyDescent="0.2">
      <c r="A145" s="74" t="s">
        <v>40</v>
      </c>
      <c r="B145" s="91" t="s">
        <v>86</v>
      </c>
      <c r="C145" s="97" t="s">
        <v>11</v>
      </c>
      <c r="D145" s="17" t="s">
        <v>7</v>
      </c>
      <c r="E145" s="18">
        <v>0</v>
      </c>
      <c r="F145" s="18"/>
      <c r="G145" s="18">
        <v>0</v>
      </c>
      <c r="H145" s="9">
        <v>0</v>
      </c>
      <c r="I145" s="19">
        <v>0</v>
      </c>
      <c r="J145" s="19">
        <v>0</v>
      </c>
      <c r="K145" s="19">
        <v>0</v>
      </c>
      <c r="L145" s="22"/>
      <c r="M145" s="19">
        <v>0</v>
      </c>
      <c r="N145" s="9">
        <v>0</v>
      </c>
      <c r="O145" s="19">
        <v>0</v>
      </c>
      <c r="P145" s="19">
        <v>0</v>
      </c>
      <c r="Q145" s="19">
        <v>0</v>
      </c>
      <c r="R145" s="22"/>
      <c r="S145" s="19">
        <v>0</v>
      </c>
      <c r="T145" s="9">
        <v>0</v>
      </c>
      <c r="U145" s="19">
        <v>0</v>
      </c>
      <c r="V145" s="19">
        <v>0</v>
      </c>
      <c r="W145" s="19">
        <v>0</v>
      </c>
      <c r="X145" s="22"/>
      <c r="Y145" s="19">
        <v>0</v>
      </c>
      <c r="Z145" s="27"/>
      <c r="AA145" s="27"/>
      <c r="AB145" s="27"/>
      <c r="AC145" s="27"/>
      <c r="AD145" s="27"/>
      <c r="AE145" s="27"/>
    </row>
    <row r="146" spans="1:33" s="21" customFormat="1" hidden="1" x14ac:dyDescent="0.2">
      <c r="A146" s="74"/>
      <c r="B146" s="91"/>
      <c r="C146" s="97"/>
      <c r="D146" s="17" t="s">
        <v>8</v>
      </c>
      <c r="E146" s="18">
        <v>0</v>
      </c>
      <c r="F146" s="18"/>
      <c r="G146" s="18">
        <v>0</v>
      </c>
      <c r="H146" s="9">
        <v>0</v>
      </c>
      <c r="I146" s="19">
        <v>0</v>
      </c>
      <c r="J146" s="19">
        <v>0</v>
      </c>
      <c r="K146" s="19">
        <v>0</v>
      </c>
      <c r="L146" s="22"/>
      <c r="M146" s="19">
        <v>0</v>
      </c>
      <c r="N146" s="9">
        <v>0</v>
      </c>
      <c r="O146" s="19">
        <v>0</v>
      </c>
      <c r="P146" s="19">
        <v>0</v>
      </c>
      <c r="Q146" s="19">
        <v>0</v>
      </c>
      <c r="R146" s="22"/>
      <c r="S146" s="19">
        <v>0</v>
      </c>
      <c r="T146" s="9">
        <v>0</v>
      </c>
      <c r="U146" s="19">
        <v>0</v>
      </c>
      <c r="V146" s="19">
        <v>0</v>
      </c>
      <c r="W146" s="19">
        <v>0</v>
      </c>
      <c r="X146" s="22"/>
      <c r="Y146" s="19">
        <v>0</v>
      </c>
      <c r="Z146" s="27"/>
      <c r="AA146" s="27"/>
      <c r="AB146" s="27"/>
      <c r="AC146" s="27"/>
      <c r="AD146" s="27"/>
      <c r="AE146" s="27"/>
    </row>
    <row r="147" spans="1:33" s="21" customFormat="1" hidden="1" x14ac:dyDescent="0.2">
      <c r="A147" s="74"/>
      <c r="B147" s="91"/>
      <c r="C147" s="97"/>
      <c r="D147" s="17" t="s">
        <v>9</v>
      </c>
      <c r="E147" s="18">
        <v>0</v>
      </c>
      <c r="F147" s="18"/>
      <c r="G147" s="18">
        <v>0</v>
      </c>
      <c r="H147" s="9">
        <v>0</v>
      </c>
      <c r="I147" s="19">
        <v>0</v>
      </c>
      <c r="J147" s="19">
        <v>0</v>
      </c>
      <c r="K147" s="19">
        <v>0</v>
      </c>
      <c r="L147" s="22"/>
      <c r="M147" s="19">
        <v>0</v>
      </c>
      <c r="N147" s="9">
        <v>0</v>
      </c>
      <c r="O147" s="19">
        <v>0</v>
      </c>
      <c r="P147" s="19">
        <v>0</v>
      </c>
      <c r="Q147" s="19">
        <v>0</v>
      </c>
      <c r="R147" s="22"/>
      <c r="S147" s="19">
        <v>0</v>
      </c>
      <c r="T147" s="9">
        <v>0</v>
      </c>
      <c r="U147" s="19">
        <v>0</v>
      </c>
      <c r="V147" s="19">
        <v>0</v>
      </c>
      <c r="W147" s="19">
        <v>0</v>
      </c>
      <c r="X147" s="22"/>
      <c r="Y147" s="19">
        <v>0</v>
      </c>
      <c r="Z147" s="27"/>
      <c r="AA147" s="27"/>
      <c r="AB147" s="27"/>
      <c r="AC147" s="27"/>
      <c r="AD147" s="27"/>
      <c r="AE147" s="27"/>
    </row>
    <row r="148" spans="1:33" s="21" customFormat="1" hidden="1" x14ac:dyDescent="0.2">
      <c r="A148" s="74"/>
      <c r="B148" s="91"/>
      <c r="C148" s="97"/>
      <c r="D148" s="27" t="s">
        <v>10</v>
      </c>
      <c r="E148" s="18">
        <v>0</v>
      </c>
      <c r="F148" s="27">
        <v>0</v>
      </c>
      <c r="G148" s="18">
        <v>0</v>
      </c>
      <c r="H148" s="27">
        <v>0</v>
      </c>
      <c r="I148" s="27">
        <v>0</v>
      </c>
      <c r="J148" s="27">
        <v>0</v>
      </c>
      <c r="K148" s="27">
        <v>0</v>
      </c>
      <c r="L148" s="53"/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53"/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53"/>
      <c r="Y148" s="27">
        <v>0</v>
      </c>
      <c r="Z148" s="27"/>
      <c r="AA148" s="27"/>
      <c r="AB148" s="27"/>
      <c r="AC148" s="27"/>
      <c r="AD148" s="27"/>
      <c r="AE148" s="27"/>
    </row>
    <row r="149" spans="1:33" s="21" customFormat="1" ht="39" customHeight="1" x14ac:dyDescent="0.2">
      <c r="A149" s="74" t="s">
        <v>40</v>
      </c>
      <c r="B149" s="91" t="s">
        <v>100</v>
      </c>
      <c r="C149" s="76" t="s">
        <v>12</v>
      </c>
      <c r="D149" s="17" t="s">
        <v>7</v>
      </c>
      <c r="E149" s="18">
        <v>4006</v>
      </c>
      <c r="F149" s="18"/>
      <c r="G149" s="18"/>
      <c r="H149" s="9">
        <v>4006</v>
      </c>
      <c r="I149" s="19"/>
      <c r="J149" s="19"/>
      <c r="K149" s="19"/>
      <c r="L149" s="52" t="s">
        <v>87</v>
      </c>
      <c r="M149" s="19">
        <v>4006</v>
      </c>
      <c r="N149" s="9"/>
      <c r="O149" s="19"/>
      <c r="P149" s="19"/>
      <c r="Q149" s="19"/>
      <c r="R149" s="22"/>
      <c r="S149" s="19"/>
      <c r="T149" s="9"/>
      <c r="U149" s="19"/>
      <c r="V149" s="19"/>
      <c r="W149" s="19"/>
      <c r="X149" s="22"/>
      <c r="Y149" s="19">
        <v>0</v>
      </c>
      <c r="Z149" s="27"/>
      <c r="AA149" s="27"/>
      <c r="AB149" s="27"/>
      <c r="AC149" s="27"/>
      <c r="AD149" s="27"/>
      <c r="AE149" s="27"/>
    </row>
    <row r="150" spans="1:33" s="21" customFormat="1" ht="38.25" x14ac:dyDescent="0.2">
      <c r="A150" s="74"/>
      <c r="B150" s="91"/>
      <c r="C150" s="76"/>
      <c r="D150" s="17" t="s">
        <v>8</v>
      </c>
      <c r="E150" s="18">
        <v>199</v>
      </c>
      <c r="F150" s="18"/>
      <c r="G150" s="18"/>
      <c r="H150" s="9">
        <v>199</v>
      </c>
      <c r="I150" s="19"/>
      <c r="J150" s="19"/>
      <c r="K150" s="19"/>
      <c r="L150" s="52" t="s">
        <v>87</v>
      </c>
      <c r="M150" s="19">
        <v>199</v>
      </c>
      <c r="N150" s="9"/>
      <c r="O150" s="19"/>
      <c r="P150" s="19"/>
      <c r="Q150" s="19"/>
      <c r="R150" s="22"/>
      <c r="S150" s="19"/>
      <c r="T150" s="9"/>
      <c r="U150" s="19"/>
      <c r="V150" s="19"/>
      <c r="W150" s="19"/>
      <c r="X150" s="22"/>
      <c r="Y150" s="19">
        <v>0</v>
      </c>
      <c r="Z150" s="27"/>
      <c r="AA150" s="27"/>
      <c r="AB150" s="27"/>
      <c r="AC150" s="27"/>
      <c r="AD150" s="27"/>
      <c r="AE150" s="27"/>
    </row>
    <row r="151" spans="1:33" s="21" customFormat="1" x14ac:dyDescent="0.2">
      <c r="A151" s="74"/>
      <c r="B151" s="91"/>
      <c r="C151" s="76"/>
      <c r="D151" s="17" t="s">
        <v>9</v>
      </c>
      <c r="E151" s="18">
        <v>0</v>
      </c>
      <c r="F151" s="18"/>
      <c r="G151" s="18"/>
      <c r="H151" s="9">
        <v>0</v>
      </c>
      <c r="I151" s="19"/>
      <c r="J151" s="19"/>
      <c r="K151" s="19"/>
      <c r="L151" s="22"/>
      <c r="M151" s="19"/>
      <c r="N151" s="9"/>
      <c r="O151" s="19"/>
      <c r="P151" s="19"/>
      <c r="Q151" s="19"/>
      <c r="R151" s="22"/>
      <c r="S151" s="19"/>
      <c r="T151" s="9"/>
      <c r="U151" s="19"/>
      <c r="V151" s="19"/>
      <c r="W151" s="19"/>
      <c r="X151" s="22"/>
      <c r="Y151" s="19">
        <v>0</v>
      </c>
      <c r="Z151" s="27"/>
      <c r="AA151" s="27"/>
      <c r="AB151" s="27"/>
      <c r="AC151" s="27"/>
      <c r="AD151" s="27"/>
      <c r="AE151" s="27"/>
    </row>
    <row r="152" spans="1:33" s="21" customFormat="1" x14ac:dyDescent="0.2">
      <c r="A152" s="74"/>
      <c r="B152" s="91"/>
      <c r="C152" s="76"/>
      <c r="D152" s="27" t="s">
        <v>10</v>
      </c>
      <c r="E152" s="27">
        <v>4205</v>
      </c>
      <c r="F152" s="27">
        <v>0</v>
      </c>
      <c r="G152" s="27">
        <v>0</v>
      </c>
      <c r="H152" s="27">
        <v>4205</v>
      </c>
      <c r="I152" s="27">
        <v>0</v>
      </c>
      <c r="J152" s="27">
        <v>0</v>
      </c>
      <c r="K152" s="27">
        <v>0</v>
      </c>
      <c r="L152" s="27">
        <v>0</v>
      </c>
      <c r="M152" s="27">
        <v>4205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/>
      <c r="AA152" s="27"/>
      <c r="AB152" s="27"/>
      <c r="AC152" s="27"/>
      <c r="AD152" s="27"/>
      <c r="AE152" s="27"/>
    </row>
    <row r="153" spans="1:33" s="60" customFormat="1" ht="15" customHeight="1" x14ac:dyDescent="0.2">
      <c r="A153" s="63" t="s">
        <v>40</v>
      </c>
      <c r="B153" s="64" t="s">
        <v>140</v>
      </c>
      <c r="C153" s="67">
        <v>2020</v>
      </c>
      <c r="D153" s="54" t="s">
        <v>7</v>
      </c>
      <c r="E153" s="55">
        <v>1260</v>
      </c>
      <c r="F153" s="55"/>
      <c r="G153" s="55"/>
      <c r="H153" s="56">
        <v>1260</v>
      </c>
      <c r="I153" s="57">
        <v>0</v>
      </c>
      <c r="J153" s="57">
        <v>0</v>
      </c>
      <c r="K153" s="57">
        <v>0</v>
      </c>
      <c r="L153" s="58" t="s">
        <v>72</v>
      </c>
      <c r="M153" s="57">
        <v>1260</v>
      </c>
      <c r="N153" s="59"/>
      <c r="O153" s="59"/>
      <c r="P153" s="59"/>
      <c r="Q153" s="59"/>
      <c r="R153" s="59"/>
      <c r="S153" s="59"/>
      <c r="T153" s="9"/>
      <c r="U153" s="19"/>
      <c r="V153" s="19"/>
      <c r="W153" s="19"/>
      <c r="X153" s="22"/>
      <c r="Y153" s="19">
        <v>0</v>
      </c>
      <c r="Z153" s="27"/>
      <c r="AA153" s="27"/>
      <c r="AB153" s="27"/>
      <c r="AC153" s="27"/>
      <c r="AD153" s="27"/>
      <c r="AE153" s="62"/>
      <c r="AF153" s="20"/>
      <c r="AG153" s="20"/>
    </row>
    <row r="154" spans="1:33" s="60" customFormat="1" x14ac:dyDescent="0.2">
      <c r="A154" s="63"/>
      <c r="B154" s="64"/>
      <c r="C154" s="67"/>
      <c r="D154" s="54" t="s">
        <v>8</v>
      </c>
      <c r="E154" s="55"/>
      <c r="F154" s="55"/>
      <c r="G154" s="55"/>
      <c r="H154" s="56"/>
      <c r="I154" s="57"/>
      <c r="J154" s="57"/>
      <c r="K154" s="57"/>
      <c r="L154" s="58"/>
      <c r="M154" s="57"/>
      <c r="N154" s="59"/>
      <c r="O154" s="59"/>
      <c r="P154" s="59"/>
      <c r="Q154" s="59"/>
      <c r="R154" s="59"/>
      <c r="S154" s="59"/>
      <c r="T154" s="9"/>
      <c r="U154" s="19"/>
      <c r="V154" s="19"/>
      <c r="W154" s="19"/>
      <c r="X154" s="22"/>
      <c r="Y154" s="19">
        <v>0</v>
      </c>
      <c r="Z154" s="27"/>
      <c r="AA154" s="27"/>
      <c r="AB154" s="27"/>
      <c r="AC154" s="27"/>
      <c r="AD154" s="27"/>
      <c r="AE154" s="62"/>
      <c r="AF154" s="20"/>
      <c r="AG154" s="20"/>
    </row>
    <row r="155" spans="1:33" s="60" customFormat="1" x14ac:dyDescent="0.2">
      <c r="A155" s="63"/>
      <c r="B155" s="64"/>
      <c r="C155" s="67"/>
      <c r="D155" s="54" t="s">
        <v>9</v>
      </c>
      <c r="E155" s="55"/>
      <c r="F155" s="55"/>
      <c r="G155" s="55"/>
      <c r="H155" s="56"/>
      <c r="I155" s="57"/>
      <c r="J155" s="57"/>
      <c r="K155" s="57"/>
      <c r="L155" s="58"/>
      <c r="M155" s="57"/>
      <c r="N155" s="59"/>
      <c r="O155" s="59"/>
      <c r="P155" s="59"/>
      <c r="Q155" s="59"/>
      <c r="R155" s="59"/>
      <c r="S155" s="59"/>
      <c r="T155" s="9"/>
      <c r="U155" s="19"/>
      <c r="V155" s="19"/>
      <c r="W155" s="19"/>
      <c r="X155" s="22"/>
      <c r="Y155" s="19">
        <v>0</v>
      </c>
      <c r="Z155" s="27"/>
      <c r="AA155" s="27"/>
      <c r="AB155" s="27"/>
      <c r="AC155" s="27"/>
      <c r="AD155" s="27"/>
      <c r="AE155" s="62"/>
      <c r="AF155" s="20"/>
      <c r="AG155" s="20"/>
    </row>
    <row r="156" spans="1:33" s="60" customFormat="1" x14ac:dyDescent="0.2">
      <c r="A156" s="63"/>
      <c r="B156" s="64"/>
      <c r="C156" s="67"/>
      <c r="D156" s="59" t="s">
        <v>10</v>
      </c>
      <c r="E156" s="59">
        <v>1260</v>
      </c>
      <c r="F156" s="59"/>
      <c r="G156" s="59">
        <v>0</v>
      </c>
      <c r="H156" s="59">
        <v>1260</v>
      </c>
      <c r="I156" s="59">
        <v>0</v>
      </c>
      <c r="J156" s="59">
        <v>0</v>
      </c>
      <c r="K156" s="59">
        <v>0</v>
      </c>
      <c r="L156" s="59">
        <v>0</v>
      </c>
      <c r="M156" s="59">
        <v>1260</v>
      </c>
      <c r="N156" s="59"/>
      <c r="O156" s="59"/>
      <c r="P156" s="59"/>
      <c r="Q156" s="59"/>
      <c r="R156" s="59"/>
      <c r="S156" s="59"/>
      <c r="T156" s="27">
        <f t="shared" ref="T156:Y156" si="72">SUM(T153:T155)</f>
        <v>0</v>
      </c>
      <c r="U156" s="27">
        <f t="shared" si="72"/>
        <v>0</v>
      </c>
      <c r="V156" s="27">
        <f t="shared" si="72"/>
        <v>0</v>
      </c>
      <c r="W156" s="27">
        <f t="shared" si="72"/>
        <v>0</v>
      </c>
      <c r="X156" s="27">
        <f t="shared" si="72"/>
        <v>0</v>
      </c>
      <c r="Y156" s="27">
        <f t="shared" si="72"/>
        <v>0</v>
      </c>
      <c r="Z156" s="27"/>
      <c r="AA156" s="27"/>
      <c r="AB156" s="27"/>
      <c r="AC156" s="27"/>
      <c r="AD156" s="27"/>
      <c r="AE156" s="62"/>
      <c r="AF156" s="20"/>
      <c r="AG156" s="20"/>
    </row>
    <row r="157" spans="1:33" s="60" customFormat="1" ht="15" customHeight="1" x14ac:dyDescent="0.2">
      <c r="A157" s="63" t="s">
        <v>40</v>
      </c>
      <c r="B157" s="64" t="s">
        <v>141</v>
      </c>
      <c r="C157" s="65" t="s">
        <v>134</v>
      </c>
      <c r="D157" s="54" t="s">
        <v>7</v>
      </c>
      <c r="E157" s="55">
        <v>2688</v>
      </c>
      <c r="F157" s="55"/>
      <c r="G157" s="55"/>
      <c r="H157" s="56">
        <v>1050</v>
      </c>
      <c r="I157" s="57">
        <v>0</v>
      </c>
      <c r="J157" s="57">
        <v>0</v>
      </c>
      <c r="K157" s="57">
        <v>0</v>
      </c>
      <c r="L157" s="58" t="s">
        <v>72</v>
      </c>
      <c r="M157" s="57">
        <v>1050</v>
      </c>
      <c r="N157" s="55">
        <v>1688</v>
      </c>
      <c r="O157" s="59">
        <v>0</v>
      </c>
      <c r="P157" s="59">
        <v>0</v>
      </c>
      <c r="Q157" s="59"/>
      <c r="R157" s="58" t="s">
        <v>72</v>
      </c>
      <c r="S157" s="55">
        <v>1638</v>
      </c>
      <c r="T157" s="9"/>
      <c r="U157" s="19"/>
      <c r="V157" s="19"/>
      <c r="W157" s="19"/>
      <c r="X157" s="22"/>
      <c r="Y157" s="19">
        <v>0</v>
      </c>
      <c r="Z157" s="27"/>
      <c r="AA157" s="27"/>
      <c r="AB157" s="27"/>
      <c r="AC157" s="27"/>
      <c r="AD157" s="27"/>
      <c r="AE157" s="62"/>
    </row>
    <row r="158" spans="1:33" s="60" customFormat="1" x14ac:dyDescent="0.2">
      <c r="A158" s="63"/>
      <c r="B158" s="64"/>
      <c r="C158" s="65"/>
      <c r="D158" s="54" t="s">
        <v>8</v>
      </c>
      <c r="E158" s="55"/>
      <c r="F158" s="55"/>
      <c r="G158" s="55"/>
      <c r="H158" s="56"/>
      <c r="I158" s="57"/>
      <c r="J158" s="57"/>
      <c r="K158" s="57"/>
      <c r="L158" s="58"/>
      <c r="M158" s="57"/>
      <c r="N158" s="59"/>
      <c r="O158" s="59"/>
      <c r="P158" s="59"/>
      <c r="Q158" s="59"/>
      <c r="R158" s="59"/>
      <c r="S158" s="59"/>
      <c r="T158" s="9"/>
      <c r="U158" s="19"/>
      <c r="V158" s="19"/>
      <c r="W158" s="19"/>
      <c r="X158" s="22"/>
      <c r="Y158" s="19">
        <v>0</v>
      </c>
      <c r="Z158" s="27"/>
      <c r="AA158" s="27"/>
      <c r="AB158" s="27"/>
      <c r="AC158" s="27"/>
      <c r="AD158" s="27"/>
      <c r="AE158" s="62"/>
    </row>
    <row r="159" spans="1:33" s="60" customFormat="1" x14ac:dyDescent="0.2">
      <c r="A159" s="63"/>
      <c r="B159" s="64"/>
      <c r="C159" s="65"/>
      <c r="D159" s="54" t="s">
        <v>9</v>
      </c>
      <c r="E159" s="55"/>
      <c r="F159" s="55"/>
      <c r="G159" s="55"/>
      <c r="H159" s="56"/>
      <c r="I159" s="57"/>
      <c r="J159" s="57"/>
      <c r="K159" s="57"/>
      <c r="L159" s="58"/>
      <c r="M159" s="57"/>
      <c r="N159" s="59"/>
      <c r="O159" s="59"/>
      <c r="P159" s="59"/>
      <c r="Q159" s="59"/>
      <c r="R159" s="59"/>
      <c r="S159" s="59"/>
      <c r="T159" s="9"/>
      <c r="U159" s="19"/>
      <c r="V159" s="19"/>
      <c r="W159" s="19"/>
      <c r="X159" s="22"/>
      <c r="Y159" s="19">
        <v>0</v>
      </c>
      <c r="Z159" s="27"/>
      <c r="AA159" s="27"/>
      <c r="AB159" s="27"/>
      <c r="AC159" s="27"/>
      <c r="AD159" s="27"/>
      <c r="AE159" s="62"/>
    </row>
    <row r="160" spans="1:33" s="60" customFormat="1" x14ac:dyDescent="0.2">
      <c r="A160" s="63"/>
      <c r="B160" s="64"/>
      <c r="C160" s="65"/>
      <c r="D160" s="59" t="s">
        <v>10</v>
      </c>
      <c r="E160" s="59">
        <v>2688</v>
      </c>
      <c r="F160" s="59"/>
      <c r="G160" s="59"/>
      <c r="H160" s="59">
        <v>1050</v>
      </c>
      <c r="I160" s="59">
        <v>0</v>
      </c>
      <c r="J160" s="59">
        <v>0</v>
      </c>
      <c r="K160" s="59">
        <v>0</v>
      </c>
      <c r="L160" s="59">
        <v>0</v>
      </c>
      <c r="M160" s="59">
        <v>1050</v>
      </c>
      <c r="N160" s="59">
        <v>1688</v>
      </c>
      <c r="O160" s="59"/>
      <c r="P160" s="59"/>
      <c r="Q160" s="59"/>
      <c r="R160" s="59"/>
      <c r="S160" s="59">
        <v>1638</v>
      </c>
      <c r="T160" s="27">
        <f t="shared" ref="T160:Y160" si="73">SUM(T157:T159)</f>
        <v>0</v>
      </c>
      <c r="U160" s="27">
        <f t="shared" si="73"/>
        <v>0</v>
      </c>
      <c r="V160" s="27">
        <f t="shared" si="73"/>
        <v>0</v>
      </c>
      <c r="W160" s="27">
        <f t="shared" si="73"/>
        <v>0</v>
      </c>
      <c r="X160" s="27">
        <f t="shared" si="73"/>
        <v>0</v>
      </c>
      <c r="Y160" s="27">
        <f t="shared" si="73"/>
        <v>0</v>
      </c>
      <c r="Z160" s="27"/>
      <c r="AA160" s="27"/>
      <c r="AB160" s="27"/>
      <c r="AC160" s="27"/>
      <c r="AD160" s="27"/>
      <c r="AE160" s="62"/>
    </row>
    <row r="161" spans="1:31" s="60" customFormat="1" x14ac:dyDescent="0.2">
      <c r="A161" s="63" t="s">
        <v>40</v>
      </c>
      <c r="B161" s="64" t="s">
        <v>142</v>
      </c>
      <c r="C161" s="65" t="s">
        <v>134</v>
      </c>
      <c r="D161" s="54" t="s">
        <v>7</v>
      </c>
      <c r="E161" s="55">
        <v>5788</v>
      </c>
      <c r="F161" s="59"/>
      <c r="G161" s="59"/>
      <c r="H161" s="59"/>
      <c r="I161" s="59"/>
      <c r="J161" s="59"/>
      <c r="K161" s="59"/>
      <c r="L161" s="59"/>
      <c r="M161" s="59"/>
      <c r="N161" s="55">
        <v>5788</v>
      </c>
      <c r="O161" s="59"/>
      <c r="P161" s="59"/>
      <c r="Q161" s="59"/>
      <c r="R161" s="58" t="s">
        <v>72</v>
      </c>
      <c r="S161" s="55">
        <v>5788</v>
      </c>
      <c r="T161" s="9"/>
      <c r="U161" s="19"/>
      <c r="V161" s="19"/>
      <c r="W161" s="19"/>
      <c r="X161" s="22"/>
      <c r="Y161" s="19">
        <v>0</v>
      </c>
      <c r="Z161" s="27"/>
      <c r="AA161" s="27"/>
      <c r="AB161" s="27"/>
      <c r="AC161" s="27"/>
      <c r="AD161" s="27"/>
      <c r="AE161" s="62"/>
    </row>
    <row r="162" spans="1:31" s="60" customFormat="1" x14ac:dyDescent="0.2">
      <c r="A162" s="63"/>
      <c r="B162" s="64"/>
      <c r="C162" s="65"/>
      <c r="D162" s="54" t="s">
        <v>8</v>
      </c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9"/>
      <c r="U162" s="19"/>
      <c r="V162" s="19"/>
      <c r="W162" s="19"/>
      <c r="X162" s="22"/>
      <c r="Y162" s="19">
        <v>0</v>
      </c>
      <c r="Z162" s="27"/>
      <c r="AA162" s="27"/>
      <c r="AB162" s="27"/>
      <c r="AC162" s="27"/>
      <c r="AD162" s="27"/>
      <c r="AE162" s="62"/>
    </row>
    <row r="163" spans="1:31" s="60" customFormat="1" x14ac:dyDescent="0.2">
      <c r="A163" s="63"/>
      <c r="B163" s="64"/>
      <c r="C163" s="65"/>
      <c r="D163" s="54" t="s">
        <v>9</v>
      </c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9"/>
      <c r="U163" s="19"/>
      <c r="V163" s="19"/>
      <c r="W163" s="19"/>
      <c r="X163" s="22"/>
      <c r="Y163" s="19">
        <v>0</v>
      </c>
      <c r="Z163" s="27"/>
      <c r="AA163" s="27"/>
      <c r="AB163" s="27"/>
      <c r="AC163" s="27"/>
      <c r="AD163" s="27"/>
      <c r="AE163" s="62"/>
    </row>
    <row r="164" spans="1:31" s="60" customFormat="1" x14ac:dyDescent="0.2">
      <c r="A164" s="63"/>
      <c r="B164" s="64"/>
      <c r="C164" s="65"/>
      <c r="D164" s="59" t="s">
        <v>10</v>
      </c>
      <c r="E164" s="59">
        <v>5788</v>
      </c>
      <c r="F164" s="59"/>
      <c r="G164" s="59"/>
      <c r="H164" s="59"/>
      <c r="I164" s="59"/>
      <c r="J164" s="59"/>
      <c r="K164" s="59"/>
      <c r="L164" s="59"/>
      <c r="M164" s="59"/>
      <c r="N164" s="59">
        <v>5788</v>
      </c>
      <c r="O164" s="59"/>
      <c r="P164" s="59"/>
      <c r="Q164" s="59"/>
      <c r="R164" s="59"/>
      <c r="S164" s="59">
        <v>5788</v>
      </c>
      <c r="T164" s="27">
        <f t="shared" ref="T164:Y164" si="74">SUM(T161:T163)</f>
        <v>0</v>
      </c>
      <c r="U164" s="27">
        <f t="shared" si="74"/>
        <v>0</v>
      </c>
      <c r="V164" s="27">
        <f t="shared" si="74"/>
        <v>0</v>
      </c>
      <c r="W164" s="27">
        <f t="shared" si="74"/>
        <v>0</v>
      </c>
      <c r="X164" s="27">
        <f t="shared" si="74"/>
        <v>0</v>
      </c>
      <c r="Y164" s="27">
        <f t="shared" si="74"/>
        <v>0</v>
      </c>
      <c r="Z164" s="27"/>
      <c r="AA164" s="27"/>
      <c r="AB164" s="27"/>
      <c r="AC164" s="27"/>
      <c r="AD164" s="27"/>
      <c r="AE164" s="62"/>
    </row>
    <row r="165" spans="1:31" s="60" customFormat="1" x14ac:dyDescent="0.2">
      <c r="A165" s="63" t="s">
        <v>40</v>
      </c>
      <c r="B165" s="64" t="s">
        <v>143</v>
      </c>
      <c r="C165" s="66" t="s">
        <v>134</v>
      </c>
      <c r="D165" s="54" t="s">
        <v>7</v>
      </c>
      <c r="E165" s="55">
        <v>6296</v>
      </c>
      <c r="F165" s="59"/>
      <c r="G165" s="59"/>
      <c r="H165" s="59"/>
      <c r="I165" s="59"/>
      <c r="J165" s="59"/>
      <c r="K165" s="59"/>
      <c r="L165" s="59"/>
      <c r="M165" s="59"/>
      <c r="N165" s="55">
        <v>6296</v>
      </c>
      <c r="O165" s="55"/>
      <c r="P165" s="55"/>
      <c r="Q165" s="55">
        <v>6296</v>
      </c>
      <c r="R165" s="59"/>
      <c r="S165" s="59"/>
      <c r="T165" s="9"/>
      <c r="U165" s="19"/>
      <c r="V165" s="19"/>
      <c r="W165" s="19"/>
      <c r="X165" s="22"/>
      <c r="Y165" s="19">
        <v>0</v>
      </c>
      <c r="Z165" s="27"/>
      <c r="AA165" s="27"/>
      <c r="AB165" s="27"/>
      <c r="AC165" s="27"/>
      <c r="AD165" s="27"/>
      <c r="AE165" s="62"/>
    </row>
    <row r="166" spans="1:31" s="60" customFormat="1" x14ac:dyDescent="0.2">
      <c r="A166" s="63"/>
      <c r="B166" s="64"/>
      <c r="C166" s="66"/>
      <c r="D166" s="54" t="s">
        <v>8</v>
      </c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9"/>
      <c r="U166" s="19"/>
      <c r="V166" s="19"/>
      <c r="W166" s="19"/>
      <c r="X166" s="22"/>
      <c r="Y166" s="19">
        <v>0</v>
      </c>
      <c r="Z166" s="27"/>
      <c r="AA166" s="27"/>
      <c r="AB166" s="27"/>
      <c r="AC166" s="27"/>
      <c r="AD166" s="27"/>
      <c r="AE166" s="62"/>
    </row>
    <row r="167" spans="1:31" s="60" customFormat="1" x14ac:dyDescent="0.2">
      <c r="A167" s="63"/>
      <c r="B167" s="64"/>
      <c r="C167" s="66"/>
      <c r="D167" s="54" t="s">
        <v>9</v>
      </c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9"/>
      <c r="U167" s="19"/>
      <c r="V167" s="19"/>
      <c r="W167" s="19"/>
      <c r="X167" s="22"/>
      <c r="Y167" s="19">
        <v>0</v>
      </c>
      <c r="Z167" s="27"/>
      <c r="AA167" s="27"/>
      <c r="AB167" s="27"/>
      <c r="AC167" s="27"/>
      <c r="AD167" s="27"/>
      <c r="AE167" s="62"/>
    </row>
    <row r="168" spans="1:31" s="60" customFormat="1" x14ac:dyDescent="0.2">
      <c r="A168" s="63"/>
      <c r="B168" s="64"/>
      <c r="C168" s="66"/>
      <c r="D168" s="59" t="s">
        <v>10</v>
      </c>
      <c r="E168" s="59">
        <v>6296</v>
      </c>
      <c r="F168" s="59"/>
      <c r="G168" s="59"/>
      <c r="H168" s="59"/>
      <c r="I168" s="59"/>
      <c r="J168" s="59"/>
      <c r="K168" s="59"/>
      <c r="L168" s="59"/>
      <c r="M168" s="59"/>
      <c r="N168" s="59">
        <v>6296</v>
      </c>
      <c r="O168" s="59"/>
      <c r="P168" s="59"/>
      <c r="Q168" s="59">
        <v>6296</v>
      </c>
      <c r="R168" s="59"/>
      <c r="S168" s="59"/>
      <c r="T168" s="27">
        <f t="shared" ref="T168:Y168" si="75">SUM(T165:T167)</f>
        <v>0</v>
      </c>
      <c r="U168" s="27">
        <f t="shared" si="75"/>
        <v>0</v>
      </c>
      <c r="V168" s="27">
        <f t="shared" si="75"/>
        <v>0</v>
      </c>
      <c r="W168" s="27">
        <f t="shared" si="75"/>
        <v>0</v>
      </c>
      <c r="X168" s="27">
        <f t="shared" si="75"/>
        <v>0</v>
      </c>
      <c r="Y168" s="27">
        <f t="shared" si="75"/>
        <v>0</v>
      </c>
      <c r="Z168" s="27"/>
      <c r="AA168" s="27"/>
      <c r="AB168" s="27"/>
      <c r="AC168" s="27"/>
      <c r="AD168" s="27"/>
      <c r="AE168" s="62"/>
    </row>
    <row r="169" spans="1:31" s="60" customFormat="1" ht="24" customHeight="1" x14ac:dyDescent="0.2">
      <c r="A169" s="63" t="s">
        <v>40</v>
      </c>
      <c r="B169" s="64" t="s">
        <v>144</v>
      </c>
      <c r="C169" s="65" t="s">
        <v>134</v>
      </c>
      <c r="D169" s="54" t="s">
        <v>7</v>
      </c>
      <c r="E169" s="55">
        <v>27000</v>
      </c>
      <c r="F169" s="55"/>
      <c r="G169" s="55"/>
      <c r="H169" s="56">
        <v>543</v>
      </c>
      <c r="I169" s="57">
        <v>0</v>
      </c>
      <c r="J169" s="57">
        <v>0</v>
      </c>
      <c r="K169" s="57">
        <v>0</v>
      </c>
      <c r="L169" s="61" t="s">
        <v>73</v>
      </c>
      <c r="M169" s="57">
        <v>543</v>
      </c>
      <c r="N169" s="55">
        <v>26457</v>
      </c>
      <c r="O169" s="59"/>
      <c r="P169" s="59"/>
      <c r="Q169" s="59"/>
      <c r="R169" s="61" t="s">
        <v>73</v>
      </c>
      <c r="S169" s="55">
        <v>26457</v>
      </c>
      <c r="T169" s="9"/>
      <c r="U169" s="19"/>
      <c r="V169" s="19"/>
      <c r="W169" s="19"/>
      <c r="X169" s="22"/>
      <c r="Y169" s="19">
        <v>0</v>
      </c>
      <c r="Z169" s="27"/>
      <c r="AA169" s="27"/>
      <c r="AB169" s="27"/>
      <c r="AC169" s="27"/>
      <c r="AD169" s="27"/>
      <c r="AE169" s="62"/>
    </row>
    <row r="170" spans="1:31" s="60" customFormat="1" x14ac:dyDescent="0.2">
      <c r="A170" s="63"/>
      <c r="B170" s="64"/>
      <c r="C170" s="65"/>
      <c r="D170" s="54" t="s">
        <v>8</v>
      </c>
      <c r="E170" s="55"/>
      <c r="F170" s="55"/>
      <c r="G170" s="55"/>
      <c r="H170" s="56"/>
      <c r="I170" s="57"/>
      <c r="J170" s="57"/>
      <c r="K170" s="57"/>
      <c r="L170" s="58"/>
      <c r="M170" s="57">
        <v>0</v>
      </c>
      <c r="N170" s="59"/>
      <c r="O170" s="59"/>
      <c r="P170" s="59"/>
      <c r="Q170" s="59"/>
      <c r="R170" s="59"/>
      <c r="S170" s="59"/>
      <c r="T170" s="9"/>
      <c r="U170" s="19"/>
      <c r="V170" s="19"/>
      <c r="W170" s="19"/>
      <c r="X170" s="22"/>
      <c r="Y170" s="19">
        <v>0</v>
      </c>
      <c r="Z170" s="27"/>
      <c r="AA170" s="27"/>
      <c r="AB170" s="27"/>
      <c r="AC170" s="27"/>
      <c r="AD170" s="27"/>
      <c r="AE170" s="62"/>
    </row>
    <row r="171" spans="1:31" s="60" customFormat="1" x14ac:dyDescent="0.2">
      <c r="A171" s="63"/>
      <c r="B171" s="64"/>
      <c r="C171" s="65"/>
      <c r="D171" s="54" t="s">
        <v>9</v>
      </c>
      <c r="E171" s="55"/>
      <c r="F171" s="55"/>
      <c r="G171" s="55"/>
      <c r="H171" s="56"/>
      <c r="I171" s="57"/>
      <c r="J171" s="57"/>
      <c r="K171" s="57"/>
      <c r="L171" s="58"/>
      <c r="M171" s="57">
        <v>0</v>
      </c>
      <c r="N171" s="59"/>
      <c r="O171" s="59"/>
      <c r="P171" s="59"/>
      <c r="Q171" s="59"/>
      <c r="R171" s="59"/>
      <c r="S171" s="59"/>
      <c r="T171" s="9"/>
      <c r="U171" s="19"/>
      <c r="V171" s="19"/>
      <c r="W171" s="19"/>
      <c r="X171" s="22"/>
      <c r="Y171" s="19">
        <v>0</v>
      </c>
      <c r="Z171" s="27"/>
      <c r="AA171" s="27"/>
      <c r="AB171" s="27"/>
      <c r="AC171" s="27"/>
      <c r="AD171" s="27"/>
      <c r="AE171" s="62"/>
    </row>
    <row r="172" spans="1:31" s="60" customFormat="1" x14ac:dyDescent="0.2">
      <c r="A172" s="63"/>
      <c r="B172" s="64"/>
      <c r="C172" s="65"/>
      <c r="D172" s="59" t="s">
        <v>10</v>
      </c>
      <c r="E172" s="59">
        <v>27000</v>
      </c>
      <c r="F172" s="59"/>
      <c r="G172" s="59"/>
      <c r="H172" s="59">
        <v>543</v>
      </c>
      <c r="I172" s="59">
        <v>0</v>
      </c>
      <c r="J172" s="59">
        <v>0</v>
      </c>
      <c r="K172" s="59">
        <v>0</v>
      </c>
      <c r="L172" s="59">
        <v>0</v>
      </c>
      <c r="M172" s="59">
        <v>543</v>
      </c>
      <c r="N172" s="59">
        <v>26457</v>
      </c>
      <c r="O172" s="59"/>
      <c r="P172" s="59"/>
      <c r="Q172" s="59"/>
      <c r="R172" s="59"/>
      <c r="S172" s="59">
        <v>26457</v>
      </c>
      <c r="T172" s="27">
        <f t="shared" ref="T172:Y172" si="76">SUM(T169:T171)</f>
        <v>0</v>
      </c>
      <c r="U172" s="27">
        <f t="shared" si="76"/>
        <v>0</v>
      </c>
      <c r="V172" s="27">
        <f t="shared" si="76"/>
        <v>0</v>
      </c>
      <c r="W172" s="27">
        <f t="shared" si="76"/>
        <v>0</v>
      </c>
      <c r="X172" s="27">
        <f t="shared" si="76"/>
        <v>0</v>
      </c>
      <c r="Y172" s="27">
        <f t="shared" si="76"/>
        <v>0</v>
      </c>
      <c r="Z172" s="27"/>
      <c r="AA172" s="27"/>
      <c r="AB172" s="27"/>
      <c r="AC172" s="27"/>
      <c r="AD172" s="27"/>
      <c r="AE172" s="62"/>
    </row>
    <row r="173" spans="1:31" s="60" customFormat="1" ht="26.25" customHeight="1" x14ac:dyDescent="0.2">
      <c r="A173" s="63" t="s">
        <v>40</v>
      </c>
      <c r="B173" s="64" t="s">
        <v>145</v>
      </c>
      <c r="C173" s="65" t="s">
        <v>134</v>
      </c>
      <c r="D173" s="54" t="s">
        <v>7</v>
      </c>
      <c r="E173" s="55">
        <v>2948</v>
      </c>
      <c r="F173" s="55"/>
      <c r="G173" s="55"/>
      <c r="H173" s="56"/>
      <c r="I173" s="57"/>
      <c r="J173" s="57"/>
      <c r="K173" s="57"/>
      <c r="L173" s="58"/>
      <c r="M173" s="57">
        <v>0</v>
      </c>
      <c r="N173" s="55">
        <v>2948</v>
      </c>
      <c r="O173" s="59"/>
      <c r="P173" s="59"/>
      <c r="Q173" s="59"/>
      <c r="R173" s="61" t="s">
        <v>73</v>
      </c>
      <c r="S173" s="59">
        <v>2948</v>
      </c>
      <c r="T173" s="9"/>
      <c r="U173" s="19"/>
      <c r="V173" s="19"/>
      <c r="W173" s="19"/>
      <c r="X173" s="22"/>
      <c r="Y173" s="19">
        <v>0</v>
      </c>
      <c r="Z173" s="27"/>
      <c r="AA173" s="27"/>
      <c r="AB173" s="27"/>
      <c r="AC173" s="27"/>
      <c r="AD173" s="27"/>
      <c r="AE173" s="62"/>
    </row>
    <row r="174" spans="1:31" s="60" customFormat="1" x14ac:dyDescent="0.2">
      <c r="A174" s="63"/>
      <c r="B174" s="64"/>
      <c r="C174" s="65"/>
      <c r="D174" s="54" t="s">
        <v>8</v>
      </c>
      <c r="E174" s="55"/>
      <c r="F174" s="55"/>
      <c r="G174" s="55"/>
      <c r="H174" s="56"/>
      <c r="I174" s="57"/>
      <c r="J174" s="57"/>
      <c r="K174" s="57"/>
      <c r="L174" s="58"/>
      <c r="M174" s="57">
        <v>0</v>
      </c>
      <c r="N174" s="59"/>
      <c r="O174" s="59"/>
      <c r="P174" s="59"/>
      <c r="Q174" s="59"/>
      <c r="R174" s="59"/>
      <c r="S174" s="59"/>
      <c r="T174" s="9"/>
      <c r="U174" s="19"/>
      <c r="V174" s="19"/>
      <c r="W174" s="19"/>
      <c r="X174" s="22"/>
      <c r="Y174" s="19">
        <v>0</v>
      </c>
      <c r="Z174" s="27"/>
      <c r="AA174" s="27"/>
      <c r="AB174" s="27"/>
      <c r="AC174" s="27"/>
      <c r="AD174" s="27"/>
      <c r="AE174" s="62"/>
    </row>
    <row r="175" spans="1:31" s="60" customFormat="1" x14ac:dyDescent="0.2">
      <c r="A175" s="63"/>
      <c r="B175" s="64"/>
      <c r="C175" s="65"/>
      <c r="D175" s="54" t="s">
        <v>9</v>
      </c>
      <c r="E175" s="55"/>
      <c r="F175" s="55"/>
      <c r="G175" s="55"/>
      <c r="H175" s="56"/>
      <c r="I175" s="57"/>
      <c r="J175" s="57"/>
      <c r="K175" s="57"/>
      <c r="L175" s="58"/>
      <c r="M175" s="57">
        <v>0</v>
      </c>
      <c r="N175" s="59"/>
      <c r="O175" s="59"/>
      <c r="P175" s="59"/>
      <c r="Q175" s="59"/>
      <c r="R175" s="59"/>
      <c r="S175" s="59"/>
      <c r="T175" s="9"/>
      <c r="U175" s="19"/>
      <c r="V175" s="19"/>
      <c r="W175" s="19"/>
      <c r="X175" s="22"/>
      <c r="Y175" s="19">
        <v>0</v>
      </c>
      <c r="Z175" s="27"/>
      <c r="AA175" s="27"/>
      <c r="AB175" s="27"/>
      <c r="AC175" s="27"/>
      <c r="AD175" s="27"/>
      <c r="AE175" s="62"/>
    </row>
    <row r="176" spans="1:31" s="60" customFormat="1" x14ac:dyDescent="0.2">
      <c r="A176" s="63"/>
      <c r="B176" s="64"/>
      <c r="C176" s="65"/>
      <c r="D176" s="59" t="s">
        <v>10</v>
      </c>
      <c r="E176" s="59">
        <v>2948</v>
      </c>
      <c r="F176" s="59"/>
      <c r="G176" s="59"/>
      <c r="H176" s="59">
        <v>0</v>
      </c>
      <c r="I176" s="59">
        <v>0</v>
      </c>
      <c r="J176" s="59">
        <v>0</v>
      </c>
      <c r="K176" s="59">
        <v>0</v>
      </c>
      <c r="L176" s="59">
        <v>0</v>
      </c>
      <c r="M176" s="59">
        <v>0</v>
      </c>
      <c r="N176" s="59">
        <v>2948</v>
      </c>
      <c r="O176" s="59"/>
      <c r="P176" s="59"/>
      <c r="Q176" s="59"/>
      <c r="R176" s="59"/>
      <c r="S176" s="59">
        <v>2948</v>
      </c>
      <c r="T176" s="27">
        <f t="shared" ref="T176:Y176" si="77">SUM(T173:T175)</f>
        <v>0</v>
      </c>
      <c r="U176" s="27">
        <f t="shared" si="77"/>
        <v>0</v>
      </c>
      <c r="V176" s="27">
        <f t="shared" si="77"/>
        <v>0</v>
      </c>
      <c r="W176" s="27">
        <f t="shared" si="77"/>
        <v>0</v>
      </c>
      <c r="X176" s="27">
        <f t="shared" si="77"/>
        <v>0</v>
      </c>
      <c r="Y176" s="27">
        <f t="shared" si="77"/>
        <v>0</v>
      </c>
      <c r="Z176" s="27"/>
      <c r="AA176" s="27"/>
      <c r="AB176" s="27"/>
      <c r="AC176" s="27"/>
      <c r="AD176" s="27"/>
      <c r="AE176" s="62"/>
    </row>
    <row r="177" spans="1:31" s="60" customFormat="1" ht="26.25" customHeight="1" x14ac:dyDescent="0.2">
      <c r="A177" s="63" t="s">
        <v>40</v>
      </c>
      <c r="B177" s="64" t="s">
        <v>146</v>
      </c>
      <c r="C177" s="65" t="s">
        <v>134</v>
      </c>
      <c r="D177" s="54" t="s">
        <v>7</v>
      </c>
      <c r="E177" s="55">
        <v>2685</v>
      </c>
      <c r="F177" s="55"/>
      <c r="G177" s="55"/>
      <c r="H177" s="56"/>
      <c r="I177" s="57"/>
      <c r="J177" s="57"/>
      <c r="K177" s="57"/>
      <c r="L177" s="58"/>
      <c r="M177" s="57">
        <v>0</v>
      </c>
      <c r="N177" s="55">
        <v>2685</v>
      </c>
      <c r="O177" s="59"/>
      <c r="P177" s="59"/>
      <c r="Q177" s="59"/>
      <c r="R177" s="61" t="s">
        <v>73</v>
      </c>
      <c r="S177" s="55">
        <v>2685</v>
      </c>
      <c r="T177" s="9"/>
      <c r="U177" s="19"/>
      <c r="V177" s="19"/>
      <c r="W177" s="19"/>
      <c r="X177" s="22"/>
      <c r="Y177" s="19">
        <v>0</v>
      </c>
      <c r="Z177" s="27"/>
      <c r="AA177" s="27"/>
      <c r="AB177" s="27"/>
      <c r="AC177" s="27"/>
      <c r="AD177" s="27"/>
      <c r="AE177" s="62"/>
    </row>
    <row r="178" spans="1:31" s="60" customFormat="1" x14ac:dyDescent="0.2">
      <c r="A178" s="63"/>
      <c r="B178" s="64"/>
      <c r="C178" s="65"/>
      <c r="D178" s="54" t="s">
        <v>8</v>
      </c>
      <c r="E178" s="55"/>
      <c r="F178" s="55"/>
      <c r="G178" s="55"/>
      <c r="H178" s="56"/>
      <c r="I178" s="57"/>
      <c r="J178" s="57"/>
      <c r="K178" s="57"/>
      <c r="L178" s="58"/>
      <c r="M178" s="57">
        <v>0</v>
      </c>
      <c r="N178" s="55"/>
      <c r="O178" s="59"/>
      <c r="P178" s="59"/>
      <c r="Q178" s="59"/>
      <c r="R178" s="59"/>
      <c r="S178" s="55"/>
      <c r="T178" s="9"/>
      <c r="U178" s="19"/>
      <c r="V178" s="19"/>
      <c r="W178" s="19"/>
      <c r="X178" s="22"/>
      <c r="Y178" s="19">
        <v>0</v>
      </c>
      <c r="Z178" s="27"/>
      <c r="AA178" s="27"/>
      <c r="AB178" s="27"/>
      <c r="AC178" s="27"/>
      <c r="AD178" s="27"/>
      <c r="AE178" s="62"/>
    </row>
    <row r="179" spans="1:31" s="60" customFormat="1" x14ac:dyDescent="0.2">
      <c r="A179" s="63"/>
      <c r="B179" s="64"/>
      <c r="C179" s="65"/>
      <c r="D179" s="54" t="s">
        <v>9</v>
      </c>
      <c r="E179" s="55"/>
      <c r="F179" s="55"/>
      <c r="G179" s="55"/>
      <c r="H179" s="56"/>
      <c r="I179" s="57"/>
      <c r="J179" s="57"/>
      <c r="K179" s="57"/>
      <c r="L179" s="58"/>
      <c r="M179" s="57">
        <v>0</v>
      </c>
      <c r="N179" s="55"/>
      <c r="O179" s="59"/>
      <c r="P179" s="59"/>
      <c r="Q179" s="59"/>
      <c r="R179" s="59"/>
      <c r="S179" s="55"/>
      <c r="T179" s="9"/>
      <c r="U179" s="19"/>
      <c r="V179" s="19"/>
      <c r="W179" s="19"/>
      <c r="X179" s="22"/>
      <c r="Y179" s="19">
        <v>0</v>
      </c>
      <c r="Z179" s="27"/>
      <c r="AA179" s="27"/>
      <c r="AB179" s="27"/>
      <c r="AC179" s="27"/>
      <c r="AD179" s="27"/>
      <c r="AE179" s="62"/>
    </row>
    <row r="180" spans="1:31" s="60" customFormat="1" x14ac:dyDescent="0.2">
      <c r="A180" s="63"/>
      <c r="B180" s="64"/>
      <c r="C180" s="65"/>
      <c r="D180" s="59" t="s">
        <v>10</v>
      </c>
      <c r="E180" s="59">
        <v>2685</v>
      </c>
      <c r="F180" s="59"/>
      <c r="G180" s="59"/>
      <c r="H180" s="59">
        <v>0</v>
      </c>
      <c r="I180" s="59">
        <v>0</v>
      </c>
      <c r="J180" s="59">
        <v>0</v>
      </c>
      <c r="K180" s="59">
        <v>0</v>
      </c>
      <c r="L180" s="59">
        <v>0</v>
      </c>
      <c r="M180" s="59">
        <v>0</v>
      </c>
      <c r="N180" s="59">
        <v>2685</v>
      </c>
      <c r="O180" s="59"/>
      <c r="P180" s="59"/>
      <c r="Q180" s="59"/>
      <c r="R180" s="59"/>
      <c r="S180" s="59">
        <v>2685</v>
      </c>
      <c r="T180" s="27">
        <f t="shared" ref="T180:Y180" si="78">SUM(T177:T179)</f>
        <v>0</v>
      </c>
      <c r="U180" s="27">
        <f t="shared" si="78"/>
        <v>0</v>
      </c>
      <c r="V180" s="27">
        <f t="shared" si="78"/>
        <v>0</v>
      </c>
      <c r="W180" s="27">
        <f t="shared" si="78"/>
        <v>0</v>
      </c>
      <c r="X180" s="27">
        <f t="shared" si="78"/>
        <v>0</v>
      </c>
      <c r="Y180" s="27">
        <f t="shared" si="78"/>
        <v>0</v>
      </c>
      <c r="Z180" s="27"/>
      <c r="AA180" s="27"/>
      <c r="AB180" s="27"/>
      <c r="AC180" s="27"/>
      <c r="AD180" s="27"/>
      <c r="AE180" s="62"/>
    </row>
    <row r="181" spans="1:31" s="60" customFormat="1" ht="26.25" customHeight="1" x14ac:dyDescent="0.2">
      <c r="A181" s="63" t="s">
        <v>40</v>
      </c>
      <c r="B181" s="64" t="s">
        <v>147</v>
      </c>
      <c r="C181" s="65" t="s">
        <v>134</v>
      </c>
      <c r="D181" s="54" t="s">
        <v>7</v>
      </c>
      <c r="E181" s="55">
        <v>3293</v>
      </c>
      <c r="F181" s="55"/>
      <c r="G181" s="55"/>
      <c r="H181" s="56"/>
      <c r="I181" s="57"/>
      <c r="J181" s="57"/>
      <c r="K181" s="57"/>
      <c r="L181" s="58"/>
      <c r="M181" s="57">
        <v>0</v>
      </c>
      <c r="N181" s="55">
        <v>3293</v>
      </c>
      <c r="O181" s="59"/>
      <c r="P181" s="59"/>
      <c r="Q181" s="59"/>
      <c r="R181" s="61" t="s">
        <v>73</v>
      </c>
      <c r="S181" s="55">
        <v>3293</v>
      </c>
      <c r="T181" s="9"/>
      <c r="U181" s="19"/>
      <c r="V181" s="19"/>
      <c r="W181" s="19"/>
      <c r="X181" s="22"/>
      <c r="Y181" s="19">
        <v>0</v>
      </c>
      <c r="Z181" s="27"/>
      <c r="AA181" s="27"/>
      <c r="AB181" s="27"/>
      <c r="AC181" s="27"/>
      <c r="AD181" s="27"/>
      <c r="AE181" s="62"/>
    </row>
    <row r="182" spans="1:31" s="60" customFormat="1" x14ac:dyDescent="0.2">
      <c r="A182" s="63"/>
      <c r="B182" s="64"/>
      <c r="C182" s="65"/>
      <c r="D182" s="54" t="s">
        <v>8</v>
      </c>
      <c r="E182" s="55"/>
      <c r="F182" s="55"/>
      <c r="G182" s="55"/>
      <c r="H182" s="56"/>
      <c r="I182" s="57"/>
      <c r="J182" s="57"/>
      <c r="K182" s="57"/>
      <c r="L182" s="58"/>
      <c r="M182" s="57">
        <v>0</v>
      </c>
      <c r="N182" s="55"/>
      <c r="O182" s="59"/>
      <c r="P182" s="59"/>
      <c r="Q182" s="59"/>
      <c r="R182" s="59"/>
      <c r="S182" s="55"/>
      <c r="T182" s="9"/>
      <c r="U182" s="19"/>
      <c r="V182" s="19"/>
      <c r="W182" s="19"/>
      <c r="X182" s="22"/>
      <c r="Y182" s="19">
        <v>0</v>
      </c>
      <c r="Z182" s="27"/>
      <c r="AA182" s="27"/>
      <c r="AB182" s="27"/>
      <c r="AC182" s="27"/>
      <c r="AD182" s="27"/>
      <c r="AE182" s="62"/>
    </row>
    <row r="183" spans="1:31" s="60" customFormat="1" x14ac:dyDescent="0.2">
      <c r="A183" s="63"/>
      <c r="B183" s="64"/>
      <c r="C183" s="65"/>
      <c r="D183" s="54" t="s">
        <v>9</v>
      </c>
      <c r="E183" s="55"/>
      <c r="F183" s="55"/>
      <c r="G183" s="55"/>
      <c r="H183" s="56"/>
      <c r="I183" s="57"/>
      <c r="J183" s="57"/>
      <c r="K183" s="57"/>
      <c r="L183" s="58"/>
      <c r="M183" s="57">
        <v>0</v>
      </c>
      <c r="N183" s="55"/>
      <c r="O183" s="59"/>
      <c r="P183" s="59"/>
      <c r="Q183" s="59"/>
      <c r="R183" s="59"/>
      <c r="S183" s="55"/>
      <c r="T183" s="9"/>
      <c r="U183" s="19"/>
      <c r="V183" s="19"/>
      <c r="W183" s="19"/>
      <c r="X183" s="22"/>
      <c r="Y183" s="19">
        <v>0</v>
      </c>
      <c r="Z183" s="27"/>
      <c r="AA183" s="27"/>
      <c r="AB183" s="27"/>
      <c r="AC183" s="27"/>
      <c r="AD183" s="27"/>
      <c r="AE183" s="62"/>
    </row>
    <row r="184" spans="1:31" s="60" customFormat="1" x14ac:dyDescent="0.2">
      <c r="A184" s="63"/>
      <c r="B184" s="64"/>
      <c r="C184" s="65"/>
      <c r="D184" s="59" t="s">
        <v>10</v>
      </c>
      <c r="E184" s="59">
        <v>3293</v>
      </c>
      <c r="F184" s="59"/>
      <c r="G184" s="59"/>
      <c r="H184" s="59">
        <v>0</v>
      </c>
      <c r="I184" s="59">
        <v>0</v>
      </c>
      <c r="J184" s="59">
        <v>0</v>
      </c>
      <c r="K184" s="59">
        <v>0</v>
      </c>
      <c r="L184" s="59">
        <v>0</v>
      </c>
      <c r="M184" s="59">
        <v>0</v>
      </c>
      <c r="N184" s="59">
        <v>3293</v>
      </c>
      <c r="O184" s="59"/>
      <c r="P184" s="59"/>
      <c r="Q184" s="59"/>
      <c r="R184" s="59"/>
      <c r="S184" s="59">
        <v>3293</v>
      </c>
      <c r="T184" s="27">
        <f t="shared" ref="T184:Y184" si="79">SUM(T181:T183)</f>
        <v>0</v>
      </c>
      <c r="U184" s="27">
        <f t="shared" si="79"/>
        <v>0</v>
      </c>
      <c r="V184" s="27">
        <f t="shared" si="79"/>
        <v>0</v>
      </c>
      <c r="W184" s="27">
        <f t="shared" si="79"/>
        <v>0</v>
      </c>
      <c r="X184" s="27">
        <f t="shared" si="79"/>
        <v>0</v>
      </c>
      <c r="Y184" s="27">
        <f t="shared" si="79"/>
        <v>0</v>
      </c>
      <c r="Z184" s="27"/>
      <c r="AA184" s="27"/>
      <c r="AB184" s="27"/>
      <c r="AC184" s="27"/>
      <c r="AD184" s="27"/>
      <c r="AE184" s="62"/>
    </row>
    <row r="185" spans="1:31" s="60" customFormat="1" ht="26.25" customHeight="1" x14ac:dyDescent="0.2">
      <c r="A185" s="63" t="s">
        <v>40</v>
      </c>
      <c r="B185" s="64" t="s">
        <v>148</v>
      </c>
      <c r="C185" s="65" t="s">
        <v>134</v>
      </c>
      <c r="D185" s="54" t="s">
        <v>7</v>
      </c>
      <c r="E185" s="55"/>
      <c r="F185" s="55"/>
      <c r="G185" s="55"/>
      <c r="H185" s="56"/>
      <c r="I185" s="57"/>
      <c r="J185" s="57"/>
      <c r="K185" s="57"/>
      <c r="L185" s="58"/>
      <c r="M185" s="57">
        <v>0</v>
      </c>
      <c r="N185" s="59"/>
      <c r="O185" s="59"/>
      <c r="P185" s="59"/>
      <c r="Q185" s="59"/>
      <c r="R185" s="61" t="s">
        <v>73</v>
      </c>
      <c r="S185" s="59"/>
      <c r="T185" s="9"/>
      <c r="U185" s="19"/>
      <c r="V185" s="19"/>
      <c r="W185" s="19"/>
      <c r="X185" s="22"/>
      <c r="Y185" s="19">
        <v>0</v>
      </c>
      <c r="Z185" s="27"/>
      <c r="AA185" s="27"/>
      <c r="AB185" s="27"/>
      <c r="AC185" s="27"/>
      <c r="AD185" s="27"/>
      <c r="AE185" s="62"/>
    </row>
    <row r="186" spans="1:31" s="60" customFormat="1" x14ac:dyDescent="0.2">
      <c r="A186" s="63"/>
      <c r="B186" s="64"/>
      <c r="C186" s="65"/>
      <c r="D186" s="54" t="s">
        <v>8</v>
      </c>
      <c r="E186" s="55">
        <v>498</v>
      </c>
      <c r="F186" s="55"/>
      <c r="G186" s="55"/>
      <c r="H186" s="56"/>
      <c r="I186" s="57"/>
      <c r="J186" s="57"/>
      <c r="K186" s="57"/>
      <c r="L186" s="58"/>
      <c r="M186" s="57">
        <v>0</v>
      </c>
      <c r="N186" s="55">
        <v>498</v>
      </c>
      <c r="O186" s="59"/>
      <c r="P186" s="59"/>
      <c r="Q186" s="59"/>
      <c r="R186" s="59"/>
      <c r="S186" s="55">
        <v>498</v>
      </c>
      <c r="T186" s="9"/>
      <c r="U186" s="19"/>
      <c r="V186" s="19"/>
      <c r="W186" s="19"/>
      <c r="X186" s="22"/>
      <c r="Y186" s="19">
        <v>0</v>
      </c>
      <c r="Z186" s="27"/>
      <c r="AA186" s="27"/>
      <c r="AB186" s="27"/>
      <c r="AC186" s="27"/>
      <c r="AD186" s="27"/>
      <c r="AE186" s="62"/>
    </row>
    <row r="187" spans="1:31" s="60" customFormat="1" x14ac:dyDescent="0.2">
      <c r="A187" s="63"/>
      <c r="B187" s="64"/>
      <c r="C187" s="65"/>
      <c r="D187" s="54" t="s">
        <v>9</v>
      </c>
      <c r="E187" s="55"/>
      <c r="F187" s="55"/>
      <c r="G187" s="55"/>
      <c r="H187" s="56"/>
      <c r="I187" s="57"/>
      <c r="J187" s="57"/>
      <c r="K187" s="57"/>
      <c r="L187" s="58"/>
      <c r="M187" s="57">
        <v>0</v>
      </c>
      <c r="N187" s="55"/>
      <c r="O187" s="59"/>
      <c r="P187" s="59"/>
      <c r="Q187" s="59"/>
      <c r="R187" s="59"/>
      <c r="S187" s="55"/>
      <c r="T187" s="9"/>
      <c r="U187" s="19"/>
      <c r="V187" s="19"/>
      <c r="W187" s="19"/>
      <c r="X187" s="22"/>
      <c r="Y187" s="19">
        <v>0</v>
      </c>
      <c r="Z187" s="27"/>
      <c r="AA187" s="27"/>
      <c r="AB187" s="27"/>
      <c r="AC187" s="27"/>
      <c r="AD187" s="27"/>
      <c r="AE187" s="62"/>
    </row>
    <row r="188" spans="1:31" s="60" customFormat="1" x14ac:dyDescent="0.2">
      <c r="A188" s="63"/>
      <c r="B188" s="64"/>
      <c r="C188" s="65"/>
      <c r="D188" s="59" t="s">
        <v>10</v>
      </c>
      <c r="E188" s="59">
        <v>498</v>
      </c>
      <c r="F188" s="59"/>
      <c r="G188" s="59"/>
      <c r="H188" s="59">
        <v>0</v>
      </c>
      <c r="I188" s="59">
        <v>0</v>
      </c>
      <c r="J188" s="59">
        <v>0</v>
      </c>
      <c r="K188" s="59">
        <v>0</v>
      </c>
      <c r="L188" s="59">
        <v>0</v>
      </c>
      <c r="M188" s="59">
        <v>0</v>
      </c>
      <c r="N188" s="59">
        <v>498</v>
      </c>
      <c r="O188" s="59"/>
      <c r="P188" s="59"/>
      <c r="Q188" s="59"/>
      <c r="R188" s="59"/>
      <c r="S188" s="59">
        <v>498</v>
      </c>
      <c r="T188" s="27">
        <f t="shared" ref="T188:Y188" si="80">SUM(T185:T187)</f>
        <v>0</v>
      </c>
      <c r="U188" s="27">
        <f t="shared" si="80"/>
        <v>0</v>
      </c>
      <c r="V188" s="27">
        <f t="shared" si="80"/>
        <v>0</v>
      </c>
      <c r="W188" s="27">
        <f t="shared" si="80"/>
        <v>0</v>
      </c>
      <c r="X188" s="27">
        <f t="shared" si="80"/>
        <v>0</v>
      </c>
      <c r="Y188" s="27">
        <f t="shared" si="80"/>
        <v>0</v>
      </c>
      <c r="Z188" s="27"/>
      <c r="AA188" s="27"/>
      <c r="AB188" s="27"/>
      <c r="AC188" s="27"/>
      <c r="AD188" s="27"/>
      <c r="AE188" s="62"/>
    </row>
    <row r="189" spans="1:31" s="60" customFormat="1" ht="26.25" customHeight="1" x14ac:dyDescent="0.2">
      <c r="A189" s="63" t="s">
        <v>40</v>
      </c>
      <c r="B189" s="64" t="s">
        <v>149</v>
      </c>
      <c r="C189" s="65" t="s">
        <v>134</v>
      </c>
      <c r="D189" s="54" t="s">
        <v>7</v>
      </c>
      <c r="E189" s="55"/>
      <c r="F189" s="55"/>
      <c r="G189" s="55"/>
      <c r="H189" s="56"/>
      <c r="I189" s="57"/>
      <c r="J189" s="57"/>
      <c r="K189" s="57"/>
      <c r="L189" s="58"/>
      <c r="M189" s="57">
        <v>0</v>
      </c>
      <c r="N189" s="59"/>
      <c r="O189" s="59"/>
      <c r="P189" s="59"/>
      <c r="Q189" s="59"/>
      <c r="R189" s="61" t="s">
        <v>73</v>
      </c>
      <c r="S189" s="59"/>
      <c r="T189" s="9"/>
      <c r="U189" s="19"/>
      <c r="V189" s="19"/>
      <c r="W189" s="19"/>
      <c r="X189" s="22"/>
      <c r="Y189" s="19">
        <v>0</v>
      </c>
      <c r="Z189" s="27"/>
      <c r="AA189" s="27"/>
      <c r="AB189" s="27"/>
      <c r="AC189" s="27"/>
      <c r="AD189" s="27"/>
      <c r="AE189" s="62"/>
    </row>
    <row r="190" spans="1:31" s="60" customFormat="1" x14ac:dyDescent="0.2">
      <c r="A190" s="63"/>
      <c r="B190" s="64"/>
      <c r="C190" s="65"/>
      <c r="D190" s="54" t="s">
        <v>8</v>
      </c>
      <c r="E190" s="55">
        <v>812</v>
      </c>
      <c r="F190" s="55"/>
      <c r="G190" s="55"/>
      <c r="H190" s="56"/>
      <c r="I190" s="57"/>
      <c r="J190" s="57"/>
      <c r="K190" s="57"/>
      <c r="L190" s="58"/>
      <c r="M190" s="57">
        <v>0</v>
      </c>
      <c r="N190" s="55">
        <v>812</v>
      </c>
      <c r="O190" s="59"/>
      <c r="P190" s="59"/>
      <c r="Q190" s="59"/>
      <c r="R190" s="59"/>
      <c r="S190" s="55">
        <v>812</v>
      </c>
      <c r="T190" s="9"/>
      <c r="U190" s="19"/>
      <c r="V190" s="19"/>
      <c r="W190" s="19"/>
      <c r="X190" s="22"/>
      <c r="Y190" s="19">
        <v>0</v>
      </c>
      <c r="Z190" s="27"/>
      <c r="AA190" s="27"/>
      <c r="AB190" s="27"/>
      <c r="AC190" s="27"/>
      <c r="AD190" s="27"/>
      <c r="AE190" s="62"/>
    </row>
    <row r="191" spans="1:31" s="60" customFormat="1" x14ac:dyDescent="0.2">
      <c r="A191" s="63"/>
      <c r="B191" s="64"/>
      <c r="C191" s="65"/>
      <c r="D191" s="54" t="s">
        <v>9</v>
      </c>
      <c r="E191" s="55"/>
      <c r="F191" s="55"/>
      <c r="G191" s="55"/>
      <c r="H191" s="56"/>
      <c r="I191" s="57"/>
      <c r="J191" s="57"/>
      <c r="K191" s="57"/>
      <c r="L191" s="58"/>
      <c r="M191" s="57">
        <v>0</v>
      </c>
      <c r="N191" s="55"/>
      <c r="O191" s="59"/>
      <c r="P191" s="59"/>
      <c r="Q191" s="59"/>
      <c r="R191" s="59"/>
      <c r="S191" s="55"/>
      <c r="T191" s="9"/>
      <c r="U191" s="19"/>
      <c r="V191" s="19"/>
      <c r="W191" s="19"/>
      <c r="X191" s="22"/>
      <c r="Y191" s="19">
        <v>0</v>
      </c>
      <c r="Z191" s="27"/>
      <c r="AA191" s="27"/>
      <c r="AB191" s="27"/>
      <c r="AC191" s="27"/>
      <c r="AD191" s="27"/>
      <c r="AE191" s="62"/>
    </row>
    <row r="192" spans="1:31" s="60" customFormat="1" x14ac:dyDescent="0.2">
      <c r="A192" s="63"/>
      <c r="B192" s="64"/>
      <c r="C192" s="65"/>
      <c r="D192" s="59" t="s">
        <v>10</v>
      </c>
      <c r="E192" s="59">
        <v>812</v>
      </c>
      <c r="F192" s="59"/>
      <c r="G192" s="59"/>
      <c r="H192" s="59">
        <v>0</v>
      </c>
      <c r="I192" s="59">
        <v>0</v>
      </c>
      <c r="J192" s="59">
        <v>0</v>
      </c>
      <c r="K192" s="59">
        <v>0</v>
      </c>
      <c r="L192" s="59">
        <v>0</v>
      </c>
      <c r="M192" s="59">
        <v>0</v>
      </c>
      <c r="N192" s="59">
        <v>812</v>
      </c>
      <c r="O192" s="59"/>
      <c r="P192" s="59"/>
      <c r="Q192" s="59"/>
      <c r="R192" s="59"/>
      <c r="S192" s="59">
        <v>812</v>
      </c>
      <c r="T192" s="27">
        <f t="shared" ref="T192:Y192" si="81">SUM(T189:T191)</f>
        <v>0</v>
      </c>
      <c r="U192" s="27">
        <f t="shared" si="81"/>
        <v>0</v>
      </c>
      <c r="V192" s="27">
        <f t="shared" si="81"/>
        <v>0</v>
      </c>
      <c r="W192" s="27">
        <f t="shared" si="81"/>
        <v>0</v>
      </c>
      <c r="X192" s="27">
        <f t="shared" si="81"/>
        <v>0</v>
      </c>
      <c r="Y192" s="27">
        <f t="shared" si="81"/>
        <v>0</v>
      </c>
      <c r="Z192" s="27"/>
      <c r="AA192" s="27"/>
      <c r="AB192" s="27"/>
      <c r="AC192" s="27"/>
      <c r="AD192" s="27"/>
      <c r="AE192" s="62"/>
    </row>
    <row r="193" spans="1:31" s="60" customFormat="1" ht="26.25" customHeight="1" x14ac:dyDescent="0.2">
      <c r="A193" s="63" t="s">
        <v>40</v>
      </c>
      <c r="B193" s="64" t="s">
        <v>150</v>
      </c>
      <c r="C193" s="65" t="s">
        <v>134</v>
      </c>
      <c r="D193" s="54" t="s">
        <v>7</v>
      </c>
      <c r="E193" s="55">
        <v>3900</v>
      </c>
      <c r="F193" s="55"/>
      <c r="G193" s="55"/>
      <c r="H193" s="56"/>
      <c r="I193" s="57"/>
      <c r="J193" s="57"/>
      <c r="K193" s="57"/>
      <c r="L193" s="58"/>
      <c r="M193" s="57">
        <v>0</v>
      </c>
      <c r="N193" s="55">
        <v>3900</v>
      </c>
      <c r="O193" s="59"/>
      <c r="P193" s="59"/>
      <c r="Q193" s="59"/>
      <c r="R193" s="61" t="s">
        <v>73</v>
      </c>
      <c r="S193" s="55">
        <v>3900</v>
      </c>
      <c r="T193" s="9"/>
      <c r="U193" s="19"/>
      <c r="V193" s="19"/>
      <c r="W193" s="19"/>
      <c r="X193" s="22"/>
      <c r="Y193" s="19">
        <v>0</v>
      </c>
      <c r="Z193" s="27"/>
      <c r="AA193" s="27"/>
      <c r="AB193" s="27"/>
      <c r="AC193" s="27"/>
      <c r="AD193" s="27"/>
      <c r="AE193" s="62"/>
    </row>
    <row r="194" spans="1:31" s="60" customFormat="1" x14ac:dyDescent="0.2">
      <c r="A194" s="63"/>
      <c r="B194" s="64"/>
      <c r="C194" s="65"/>
      <c r="D194" s="54" t="s">
        <v>8</v>
      </c>
      <c r="E194" s="55"/>
      <c r="F194" s="55"/>
      <c r="G194" s="55"/>
      <c r="H194" s="56"/>
      <c r="I194" s="57"/>
      <c r="J194" s="57"/>
      <c r="K194" s="57"/>
      <c r="L194" s="58"/>
      <c r="M194" s="57">
        <v>0</v>
      </c>
      <c r="N194" s="55"/>
      <c r="O194" s="59"/>
      <c r="P194" s="59"/>
      <c r="Q194" s="59"/>
      <c r="R194" s="59"/>
      <c r="S194" s="55"/>
      <c r="T194" s="9"/>
      <c r="U194" s="19"/>
      <c r="V194" s="19"/>
      <c r="W194" s="19"/>
      <c r="X194" s="22"/>
      <c r="Y194" s="19">
        <v>0</v>
      </c>
      <c r="Z194" s="27"/>
      <c r="AA194" s="27"/>
      <c r="AB194" s="27"/>
      <c r="AC194" s="27"/>
      <c r="AD194" s="27"/>
      <c r="AE194" s="62"/>
    </row>
    <row r="195" spans="1:31" s="60" customFormat="1" x14ac:dyDescent="0.2">
      <c r="A195" s="63"/>
      <c r="B195" s="64"/>
      <c r="C195" s="65"/>
      <c r="D195" s="54" t="s">
        <v>9</v>
      </c>
      <c r="E195" s="55"/>
      <c r="F195" s="55"/>
      <c r="G195" s="55"/>
      <c r="H195" s="56"/>
      <c r="I195" s="57"/>
      <c r="J195" s="57"/>
      <c r="K195" s="57"/>
      <c r="L195" s="58"/>
      <c r="M195" s="57">
        <v>0</v>
      </c>
      <c r="N195" s="55"/>
      <c r="O195" s="59"/>
      <c r="P195" s="59"/>
      <c r="Q195" s="59"/>
      <c r="R195" s="59"/>
      <c r="S195" s="55"/>
      <c r="T195" s="9"/>
      <c r="U195" s="19"/>
      <c r="V195" s="19"/>
      <c r="W195" s="19"/>
      <c r="X195" s="22"/>
      <c r="Y195" s="19">
        <v>0</v>
      </c>
      <c r="Z195" s="27"/>
      <c r="AA195" s="27"/>
      <c r="AB195" s="27"/>
      <c r="AC195" s="27"/>
      <c r="AD195" s="27"/>
      <c r="AE195" s="62"/>
    </row>
    <row r="196" spans="1:31" s="60" customFormat="1" x14ac:dyDescent="0.2">
      <c r="A196" s="63"/>
      <c r="B196" s="64"/>
      <c r="C196" s="65"/>
      <c r="D196" s="59" t="s">
        <v>10</v>
      </c>
      <c r="E196" s="59">
        <v>3900</v>
      </c>
      <c r="F196" s="59"/>
      <c r="G196" s="59"/>
      <c r="H196" s="59">
        <v>0</v>
      </c>
      <c r="I196" s="59">
        <v>0</v>
      </c>
      <c r="J196" s="59">
        <v>0</v>
      </c>
      <c r="K196" s="59">
        <v>0</v>
      </c>
      <c r="L196" s="59">
        <v>0</v>
      </c>
      <c r="M196" s="59">
        <v>0</v>
      </c>
      <c r="N196" s="59">
        <v>3900</v>
      </c>
      <c r="O196" s="59"/>
      <c r="P196" s="59"/>
      <c r="Q196" s="59"/>
      <c r="R196" s="59"/>
      <c r="S196" s="59">
        <v>3900</v>
      </c>
      <c r="T196" s="27">
        <f t="shared" ref="T196:Y196" si="82">SUM(T193:T195)</f>
        <v>0</v>
      </c>
      <c r="U196" s="27">
        <f t="shared" si="82"/>
        <v>0</v>
      </c>
      <c r="V196" s="27">
        <f t="shared" si="82"/>
        <v>0</v>
      </c>
      <c r="W196" s="27">
        <f t="shared" si="82"/>
        <v>0</v>
      </c>
      <c r="X196" s="27">
        <f t="shared" si="82"/>
        <v>0</v>
      </c>
      <c r="Y196" s="27">
        <f t="shared" si="82"/>
        <v>0</v>
      </c>
      <c r="Z196" s="27"/>
      <c r="AA196" s="27"/>
      <c r="AB196" s="27"/>
      <c r="AC196" s="27"/>
      <c r="AD196" s="27"/>
      <c r="AE196" s="62"/>
    </row>
    <row r="197" spans="1:31" s="60" customFormat="1" ht="26.25" customHeight="1" x14ac:dyDescent="0.2">
      <c r="A197" s="63" t="s">
        <v>40</v>
      </c>
      <c r="B197" s="64" t="s">
        <v>151</v>
      </c>
      <c r="C197" s="65" t="s">
        <v>134</v>
      </c>
      <c r="D197" s="54" t="s">
        <v>7</v>
      </c>
      <c r="E197" s="55">
        <v>720</v>
      </c>
      <c r="F197" s="55"/>
      <c r="G197" s="55"/>
      <c r="H197" s="56"/>
      <c r="I197" s="57"/>
      <c r="J197" s="57"/>
      <c r="K197" s="57"/>
      <c r="L197" s="58"/>
      <c r="M197" s="57">
        <v>0</v>
      </c>
      <c r="N197" s="55">
        <v>720</v>
      </c>
      <c r="O197" s="59"/>
      <c r="P197" s="59"/>
      <c r="Q197" s="59"/>
      <c r="R197" s="61" t="s">
        <v>73</v>
      </c>
      <c r="S197" s="55">
        <v>720</v>
      </c>
      <c r="T197" s="9"/>
      <c r="U197" s="19"/>
      <c r="V197" s="19"/>
      <c r="W197" s="19"/>
      <c r="X197" s="22"/>
      <c r="Y197" s="19">
        <v>0</v>
      </c>
      <c r="Z197" s="27"/>
      <c r="AA197" s="27"/>
      <c r="AB197" s="27"/>
      <c r="AC197" s="27"/>
      <c r="AD197" s="27"/>
      <c r="AE197" s="62"/>
    </row>
    <row r="198" spans="1:31" s="60" customFormat="1" x14ac:dyDescent="0.2">
      <c r="A198" s="63"/>
      <c r="B198" s="64"/>
      <c r="C198" s="65"/>
      <c r="D198" s="54" t="s">
        <v>8</v>
      </c>
      <c r="E198" s="55"/>
      <c r="F198" s="55"/>
      <c r="G198" s="55"/>
      <c r="H198" s="56"/>
      <c r="I198" s="57"/>
      <c r="J198" s="57"/>
      <c r="K198" s="57"/>
      <c r="L198" s="58"/>
      <c r="M198" s="57">
        <v>0</v>
      </c>
      <c r="N198" s="55"/>
      <c r="O198" s="59"/>
      <c r="P198" s="59"/>
      <c r="Q198" s="59"/>
      <c r="R198" s="59"/>
      <c r="S198" s="55"/>
      <c r="T198" s="9"/>
      <c r="U198" s="19"/>
      <c r="V198" s="19"/>
      <c r="W198" s="19"/>
      <c r="X198" s="22"/>
      <c r="Y198" s="19">
        <v>0</v>
      </c>
      <c r="Z198" s="27"/>
      <c r="AA198" s="27"/>
      <c r="AB198" s="27"/>
      <c r="AC198" s="27"/>
      <c r="AD198" s="27"/>
      <c r="AE198" s="62"/>
    </row>
    <row r="199" spans="1:31" s="60" customFormat="1" x14ac:dyDescent="0.2">
      <c r="A199" s="63"/>
      <c r="B199" s="64"/>
      <c r="C199" s="65"/>
      <c r="D199" s="54" t="s">
        <v>9</v>
      </c>
      <c r="E199" s="55"/>
      <c r="F199" s="55"/>
      <c r="G199" s="55"/>
      <c r="H199" s="56"/>
      <c r="I199" s="57"/>
      <c r="J199" s="57"/>
      <c r="K199" s="57"/>
      <c r="L199" s="58"/>
      <c r="M199" s="57">
        <v>0</v>
      </c>
      <c r="N199" s="55"/>
      <c r="O199" s="59"/>
      <c r="P199" s="59"/>
      <c r="Q199" s="59"/>
      <c r="R199" s="59"/>
      <c r="S199" s="55"/>
      <c r="T199" s="9"/>
      <c r="U199" s="19"/>
      <c r="V199" s="19"/>
      <c r="W199" s="19"/>
      <c r="X199" s="22"/>
      <c r="Y199" s="19">
        <v>0</v>
      </c>
      <c r="Z199" s="27"/>
      <c r="AA199" s="27"/>
      <c r="AB199" s="27"/>
      <c r="AC199" s="27"/>
      <c r="AD199" s="27"/>
      <c r="AE199" s="62"/>
    </row>
    <row r="200" spans="1:31" s="60" customFormat="1" x14ac:dyDescent="0.2">
      <c r="A200" s="63"/>
      <c r="B200" s="64"/>
      <c r="C200" s="65"/>
      <c r="D200" s="59" t="s">
        <v>10</v>
      </c>
      <c r="E200" s="59">
        <v>720</v>
      </c>
      <c r="F200" s="59"/>
      <c r="G200" s="59"/>
      <c r="H200" s="59">
        <v>0</v>
      </c>
      <c r="I200" s="59">
        <v>0</v>
      </c>
      <c r="J200" s="59">
        <v>0</v>
      </c>
      <c r="K200" s="59">
        <v>0</v>
      </c>
      <c r="L200" s="59">
        <v>0</v>
      </c>
      <c r="M200" s="59">
        <v>0</v>
      </c>
      <c r="N200" s="59">
        <v>720</v>
      </c>
      <c r="O200" s="59"/>
      <c r="P200" s="59"/>
      <c r="Q200" s="59"/>
      <c r="R200" s="59"/>
      <c r="S200" s="59">
        <v>720</v>
      </c>
      <c r="T200" s="27">
        <f t="shared" ref="T200:Y200" si="83">SUM(T197:T199)</f>
        <v>0</v>
      </c>
      <c r="U200" s="27">
        <f t="shared" si="83"/>
        <v>0</v>
      </c>
      <c r="V200" s="27">
        <f t="shared" si="83"/>
        <v>0</v>
      </c>
      <c r="W200" s="27">
        <f t="shared" si="83"/>
        <v>0</v>
      </c>
      <c r="X200" s="27">
        <f t="shared" si="83"/>
        <v>0</v>
      </c>
      <c r="Y200" s="27">
        <f t="shared" si="83"/>
        <v>0</v>
      </c>
      <c r="Z200" s="27"/>
      <c r="AA200" s="27"/>
      <c r="AB200" s="27"/>
      <c r="AC200" s="27"/>
      <c r="AD200" s="27"/>
      <c r="AE200" s="62"/>
    </row>
    <row r="201" spans="1:31" s="60" customFormat="1" ht="26.25" customHeight="1" x14ac:dyDescent="0.2">
      <c r="A201" s="63" t="s">
        <v>40</v>
      </c>
      <c r="B201" s="64" t="s">
        <v>152</v>
      </c>
      <c r="C201" s="65" t="s">
        <v>134</v>
      </c>
      <c r="D201" s="54" t="s">
        <v>7</v>
      </c>
      <c r="E201" s="55">
        <v>354</v>
      </c>
      <c r="F201" s="55"/>
      <c r="G201" s="55"/>
      <c r="H201" s="56"/>
      <c r="I201" s="57"/>
      <c r="J201" s="57"/>
      <c r="K201" s="57"/>
      <c r="L201" s="58"/>
      <c r="M201" s="57">
        <v>0</v>
      </c>
      <c r="N201" s="55">
        <v>354</v>
      </c>
      <c r="O201" s="59"/>
      <c r="P201" s="59"/>
      <c r="Q201" s="59"/>
      <c r="R201" s="61" t="s">
        <v>73</v>
      </c>
      <c r="S201" s="55">
        <v>354</v>
      </c>
      <c r="T201" s="9"/>
      <c r="U201" s="19"/>
      <c r="V201" s="19"/>
      <c r="W201" s="19"/>
      <c r="X201" s="22"/>
      <c r="Y201" s="19">
        <v>0</v>
      </c>
      <c r="Z201" s="27"/>
      <c r="AA201" s="27"/>
      <c r="AB201" s="27"/>
      <c r="AC201" s="27"/>
      <c r="AD201" s="27"/>
      <c r="AE201" s="62"/>
    </row>
    <row r="202" spans="1:31" s="60" customFormat="1" x14ac:dyDescent="0.2">
      <c r="A202" s="63"/>
      <c r="B202" s="64"/>
      <c r="C202" s="65"/>
      <c r="D202" s="54" t="s">
        <v>8</v>
      </c>
      <c r="E202" s="59"/>
      <c r="F202" s="55"/>
      <c r="G202" s="55"/>
      <c r="H202" s="56"/>
      <c r="I202" s="57"/>
      <c r="J202" s="57"/>
      <c r="K202" s="57"/>
      <c r="L202" s="58"/>
      <c r="M202" s="57">
        <v>0</v>
      </c>
      <c r="N202" s="59"/>
      <c r="O202" s="59"/>
      <c r="P202" s="59"/>
      <c r="Q202" s="59"/>
      <c r="R202" s="59"/>
      <c r="S202" s="59"/>
      <c r="T202" s="9"/>
      <c r="U202" s="19"/>
      <c r="V202" s="19"/>
      <c r="W202" s="19"/>
      <c r="X202" s="22"/>
      <c r="Y202" s="19">
        <v>0</v>
      </c>
      <c r="Z202" s="27"/>
      <c r="AA202" s="27"/>
      <c r="AB202" s="27"/>
      <c r="AC202" s="27"/>
      <c r="AD202" s="27"/>
      <c r="AE202" s="62"/>
    </row>
    <row r="203" spans="1:31" s="60" customFormat="1" x14ac:dyDescent="0.2">
      <c r="A203" s="63"/>
      <c r="B203" s="64"/>
      <c r="C203" s="65"/>
      <c r="D203" s="54" t="s">
        <v>9</v>
      </c>
      <c r="E203" s="59"/>
      <c r="F203" s="55"/>
      <c r="G203" s="55"/>
      <c r="H203" s="56"/>
      <c r="I203" s="57"/>
      <c r="J203" s="57"/>
      <c r="K203" s="57"/>
      <c r="L203" s="58"/>
      <c r="M203" s="57">
        <v>0</v>
      </c>
      <c r="N203" s="59"/>
      <c r="O203" s="59"/>
      <c r="P203" s="59"/>
      <c r="Q203" s="59"/>
      <c r="R203" s="59"/>
      <c r="S203" s="59"/>
      <c r="T203" s="9"/>
      <c r="U203" s="19"/>
      <c r="V203" s="19"/>
      <c r="W203" s="19"/>
      <c r="X203" s="22"/>
      <c r="Y203" s="19">
        <v>0</v>
      </c>
      <c r="Z203" s="27"/>
      <c r="AA203" s="27"/>
      <c r="AB203" s="27"/>
      <c r="AC203" s="27"/>
      <c r="AD203" s="27"/>
      <c r="AE203" s="62"/>
    </row>
    <row r="204" spans="1:31" s="60" customFormat="1" x14ac:dyDescent="0.2">
      <c r="A204" s="63"/>
      <c r="B204" s="64"/>
      <c r="C204" s="65"/>
      <c r="D204" s="59" t="s">
        <v>10</v>
      </c>
      <c r="E204" s="59">
        <v>354</v>
      </c>
      <c r="F204" s="59"/>
      <c r="G204" s="59"/>
      <c r="H204" s="59">
        <v>0</v>
      </c>
      <c r="I204" s="59">
        <v>0</v>
      </c>
      <c r="J204" s="59">
        <v>0</v>
      </c>
      <c r="K204" s="59">
        <v>0</v>
      </c>
      <c r="L204" s="59">
        <v>0</v>
      </c>
      <c r="M204" s="59">
        <v>0</v>
      </c>
      <c r="N204" s="59">
        <v>354</v>
      </c>
      <c r="O204" s="59"/>
      <c r="P204" s="59"/>
      <c r="Q204" s="59"/>
      <c r="R204" s="59"/>
      <c r="S204" s="59">
        <v>354</v>
      </c>
      <c r="T204" s="27">
        <f t="shared" ref="T204:Y204" si="84">SUM(T201:T203)</f>
        <v>0</v>
      </c>
      <c r="U204" s="27">
        <f t="shared" si="84"/>
        <v>0</v>
      </c>
      <c r="V204" s="27">
        <f t="shared" si="84"/>
        <v>0</v>
      </c>
      <c r="W204" s="27">
        <f t="shared" si="84"/>
        <v>0</v>
      </c>
      <c r="X204" s="27">
        <f t="shared" si="84"/>
        <v>0</v>
      </c>
      <c r="Y204" s="27">
        <f t="shared" si="84"/>
        <v>0</v>
      </c>
      <c r="Z204" s="27"/>
      <c r="AA204" s="27"/>
      <c r="AB204" s="27"/>
      <c r="AC204" s="27"/>
      <c r="AD204" s="27"/>
      <c r="AE204" s="62"/>
    </row>
    <row r="205" spans="1:31" s="60" customFormat="1" ht="26.25" customHeight="1" x14ac:dyDescent="0.2">
      <c r="A205" s="63" t="s">
        <v>40</v>
      </c>
      <c r="B205" s="64" t="s">
        <v>153</v>
      </c>
      <c r="C205" s="65" t="s">
        <v>134</v>
      </c>
      <c r="D205" s="54" t="s">
        <v>7</v>
      </c>
      <c r="E205" s="55">
        <v>590</v>
      </c>
      <c r="F205" s="55"/>
      <c r="G205" s="55"/>
      <c r="H205" s="56"/>
      <c r="I205" s="57"/>
      <c r="J205" s="57"/>
      <c r="K205" s="57"/>
      <c r="L205" s="58"/>
      <c r="M205" s="57">
        <v>0</v>
      </c>
      <c r="N205" s="55">
        <v>590</v>
      </c>
      <c r="O205" s="59"/>
      <c r="P205" s="59"/>
      <c r="Q205" s="59"/>
      <c r="R205" s="61" t="s">
        <v>73</v>
      </c>
      <c r="S205" s="55">
        <v>590</v>
      </c>
      <c r="T205" s="9"/>
      <c r="U205" s="19"/>
      <c r="V205" s="19"/>
      <c r="W205" s="19"/>
      <c r="X205" s="22"/>
      <c r="Y205" s="19">
        <v>0</v>
      </c>
      <c r="Z205" s="27"/>
      <c r="AA205" s="27"/>
      <c r="AB205" s="27"/>
      <c r="AC205" s="27"/>
      <c r="AD205" s="27"/>
      <c r="AE205" s="62"/>
    </row>
    <row r="206" spans="1:31" s="60" customFormat="1" x14ac:dyDescent="0.2">
      <c r="A206" s="63"/>
      <c r="B206" s="64"/>
      <c r="C206" s="65"/>
      <c r="D206" s="54" t="s">
        <v>8</v>
      </c>
      <c r="E206" s="55"/>
      <c r="F206" s="55"/>
      <c r="G206" s="55"/>
      <c r="H206" s="56"/>
      <c r="I206" s="57"/>
      <c r="J206" s="57"/>
      <c r="K206" s="57"/>
      <c r="L206" s="58"/>
      <c r="M206" s="57">
        <v>0</v>
      </c>
      <c r="N206" s="55"/>
      <c r="O206" s="59"/>
      <c r="P206" s="59"/>
      <c r="Q206" s="59"/>
      <c r="R206" s="59"/>
      <c r="S206" s="55"/>
      <c r="T206" s="9"/>
      <c r="U206" s="19"/>
      <c r="V206" s="19"/>
      <c r="W206" s="19"/>
      <c r="X206" s="22"/>
      <c r="Y206" s="19">
        <v>0</v>
      </c>
      <c r="Z206" s="27"/>
      <c r="AA206" s="27"/>
      <c r="AB206" s="27"/>
      <c r="AC206" s="27"/>
      <c r="AD206" s="27"/>
      <c r="AE206" s="62"/>
    </row>
    <row r="207" spans="1:31" s="60" customFormat="1" x14ac:dyDescent="0.2">
      <c r="A207" s="63"/>
      <c r="B207" s="64"/>
      <c r="C207" s="65"/>
      <c r="D207" s="54" t="s">
        <v>9</v>
      </c>
      <c r="E207" s="55"/>
      <c r="F207" s="55"/>
      <c r="G207" s="55"/>
      <c r="H207" s="56"/>
      <c r="I207" s="57"/>
      <c r="J207" s="57"/>
      <c r="K207" s="57"/>
      <c r="L207" s="58"/>
      <c r="M207" s="57">
        <v>0</v>
      </c>
      <c r="N207" s="55"/>
      <c r="O207" s="59"/>
      <c r="P207" s="59"/>
      <c r="Q207" s="59"/>
      <c r="R207" s="59"/>
      <c r="S207" s="55"/>
      <c r="T207" s="9"/>
      <c r="U207" s="19"/>
      <c r="V207" s="19"/>
      <c r="W207" s="19"/>
      <c r="X207" s="22"/>
      <c r="Y207" s="19">
        <v>0</v>
      </c>
      <c r="Z207" s="27"/>
      <c r="AA207" s="27"/>
      <c r="AB207" s="27"/>
      <c r="AC207" s="27"/>
      <c r="AD207" s="27"/>
      <c r="AE207" s="62"/>
    </row>
    <row r="208" spans="1:31" s="60" customFormat="1" x14ac:dyDescent="0.2">
      <c r="A208" s="63"/>
      <c r="B208" s="64"/>
      <c r="C208" s="65"/>
      <c r="D208" s="59" t="s">
        <v>10</v>
      </c>
      <c r="E208" s="59">
        <v>590</v>
      </c>
      <c r="F208" s="59"/>
      <c r="G208" s="59"/>
      <c r="H208" s="59">
        <v>0</v>
      </c>
      <c r="I208" s="59">
        <v>0</v>
      </c>
      <c r="J208" s="59">
        <v>0</v>
      </c>
      <c r="K208" s="59">
        <v>0</v>
      </c>
      <c r="L208" s="59">
        <v>0</v>
      </c>
      <c r="M208" s="59">
        <v>0</v>
      </c>
      <c r="N208" s="59">
        <v>590</v>
      </c>
      <c r="O208" s="59"/>
      <c r="P208" s="59"/>
      <c r="Q208" s="59"/>
      <c r="R208" s="59"/>
      <c r="S208" s="59">
        <v>590</v>
      </c>
      <c r="T208" s="27">
        <f t="shared" ref="T208:Y208" si="85">SUM(T205:T207)</f>
        <v>0</v>
      </c>
      <c r="U208" s="27">
        <f t="shared" si="85"/>
        <v>0</v>
      </c>
      <c r="V208" s="27">
        <f t="shared" si="85"/>
        <v>0</v>
      </c>
      <c r="W208" s="27">
        <f t="shared" si="85"/>
        <v>0</v>
      </c>
      <c r="X208" s="27">
        <f t="shared" si="85"/>
        <v>0</v>
      </c>
      <c r="Y208" s="27">
        <f t="shared" si="85"/>
        <v>0</v>
      </c>
      <c r="Z208" s="27"/>
      <c r="AA208" s="27"/>
      <c r="AB208" s="27"/>
      <c r="AC208" s="27"/>
      <c r="AD208" s="27"/>
      <c r="AE208" s="62"/>
    </row>
    <row r="209" spans="1:31" s="60" customFormat="1" ht="26.25" customHeight="1" x14ac:dyDescent="0.2">
      <c r="A209" s="63" t="s">
        <v>40</v>
      </c>
      <c r="B209" s="64" t="s">
        <v>154</v>
      </c>
      <c r="C209" s="65" t="s">
        <v>134</v>
      </c>
      <c r="D209" s="54" t="s">
        <v>7</v>
      </c>
      <c r="E209" s="55">
        <v>79</v>
      </c>
      <c r="F209" s="55"/>
      <c r="G209" s="55"/>
      <c r="H209" s="56"/>
      <c r="I209" s="57"/>
      <c r="J209" s="57"/>
      <c r="K209" s="57"/>
      <c r="L209" s="58"/>
      <c r="M209" s="57">
        <v>0</v>
      </c>
      <c r="N209" s="55">
        <v>79</v>
      </c>
      <c r="O209" s="59"/>
      <c r="P209" s="59"/>
      <c r="Q209" s="59"/>
      <c r="R209" s="61" t="s">
        <v>73</v>
      </c>
      <c r="S209" s="55">
        <v>79</v>
      </c>
      <c r="T209" s="9"/>
      <c r="U209" s="19"/>
      <c r="V209" s="19"/>
      <c r="W209" s="19"/>
      <c r="X209" s="22"/>
      <c r="Y209" s="19">
        <v>0</v>
      </c>
      <c r="Z209" s="27"/>
      <c r="AA209" s="27"/>
      <c r="AB209" s="27"/>
      <c r="AC209" s="27"/>
      <c r="AD209" s="27"/>
      <c r="AE209" s="62"/>
    </row>
    <row r="210" spans="1:31" s="60" customFormat="1" x14ac:dyDescent="0.2">
      <c r="A210" s="63"/>
      <c r="B210" s="64"/>
      <c r="C210" s="65"/>
      <c r="D210" s="54" t="s">
        <v>8</v>
      </c>
      <c r="E210" s="55"/>
      <c r="F210" s="55"/>
      <c r="G210" s="55"/>
      <c r="H210" s="56"/>
      <c r="I210" s="57"/>
      <c r="J210" s="57"/>
      <c r="K210" s="57"/>
      <c r="L210" s="58"/>
      <c r="M210" s="57">
        <v>0</v>
      </c>
      <c r="N210" s="59"/>
      <c r="O210" s="59"/>
      <c r="P210" s="59"/>
      <c r="Q210" s="59"/>
      <c r="R210" s="59"/>
      <c r="S210" s="59"/>
      <c r="T210" s="9"/>
      <c r="U210" s="19"/>
      <c r="V210" s="19"/>
      <c r="W210" s="19"/>
      <c r="X210" s="22"/>
      <c r="Y210" s="19">
        <v>0</v>
      </c>
      <c r="Z210" s="27"/>
      <c r="AA210" s="27"/>
      <c r="AB210" s="27"/>
      <c r="AC210" s="27"/>
      <c r="AD210" s="27"/>
      <c r="AE210" s="62"/>
    </row>
    <row r="211" spans="1:31" s="60" customFormat="1" x14ac:dyDescent="0.2">
      <c r="A211" s="63"/>
      <c r="B211" s="64"/>
      <c r="C211" s="65"/>
      <c r="D211" s="54" t="s">
        <v>9</v>
      </c>
      <c r="E211" s="55"/>
      <c r="F211" s="55"/>
      <c r="G211" s="55"/>
      <c r="H211" s="56"/>
      <c r="I211" s="57"/>
      <c r="J211" s="57"/>
      <c r="K211" s="57"/>
      <c r="L211" s="58"/>
      <c r="M211" s="57">
        <v>0</v>
      </c>
      <c r="N211" s="59"/>
      <c r="O211" s="59"/>
      <c r="P211" s="59"/>
      <c r="Q211" s="59"/>
      <c r="R211" s="59"/>
      <c r="S211" s="59"/>
      <c r="T211" s="9"/>
      <c r="U211" s="19"/>
      <c r="V211" s="19"/>
      <c r="W211" s="19"/>
      <c r="X211" s="22"/>
      <c r="Y211" s="19">
        <v>0</v>
      </c>
      <c r="Z211" s="27"/>
      <c r="AA211" s="27"/>
      <c r="AB211" s="27"/>
      <c r="AC211" s="27"/>
      <c r="AD211" s="27"/>
      <c r="AE211" s="62"/>
    </row>
    <row r="212" spans="1:31" s="60" customFormat="1" x14ac:dyDescent="0.2">
      <c r="A212" s="63"/>
      <c r="B212" s="64"/>
      <c r="C212" s="65"/>
      <c r="D212" s="59" t="s">
        <v>10</v>
      </c>
      <c r="E212" s="59">
        <v>79</v>
      </c>
      <c r="F212" s="59"/>
      <c r="G212" s="59"/>
      <c r="H212" s="59">
        <v>0</v>
      </c>
      <c r="I212" s="59">
        <v>0</v>
      </c>
      <c r="J212" s="59">
        <v>0</v>
      </c>
      <c r="K212" s="59">
        <v>0</v>
      </c>
      <c r="L212" s="59">
        <v>0</v>
      </c>
      <c r="M212" s="59">
        <v>0</v>
      </c>
      <c r="N212" s="59">
        <v>79</v>
      </c>
      <c r="O212" s="59"/>
      <c r="P212" s="59"/>
      <c r="Q212" s="59"/>
      <c r="R212" s="59"/>
      <c r="S212" s="59">
        <v>79</v>
      </c>
      <c r="T212" s="27">
        <f t="shared" ref="T212:Y212" si="86">SUM(T209:T211)</f>
        <v>0</v>
      </c>
      <c r="U212" s="27">
        <f t="shared" si="86"/>
        <v>0</v>
      </c>
      <c r="V212" s="27">
        <f t="shared" si="86"/>
        <v>0</v>
      </c>
      <c r="W212" s="27">
        <f t="shared" si="86"/>
        <v>0</v>
      </c>
      <c r="X212" s="27">
        <f t="shared" si="86"/>
        <v>0</v>
      </c>
      <c r="Y212" s="27">
        <f t="shared" si="86"/>
        <v>0</v>
      </c>
      <c r="Z212" s="27"/>
      <c r="AA212" s="27"/>
      <c r="AB212" s="27"/>
      <c r="AC212" s="27"/>
      <c r="AD212" s="27"/>
      <c r="AE212" s="62"/>
    </row>
    <row r="213" spans="1:31" s="21" customFormat="1" x14ac:dyDescent="0.2">
      <c r="A213" s="74" t="s">
        <v>13</v>
      </c>
      <c r="B213" s="75" t="s">
        <v>14</v>
      </c>
      <c r="C213" s="78" t="s">
        <v>15</v>
      </c>
      <c r="D213" s="17" t="s">
        <v>7</v>
      </c>
      <c r="E213" s="18">
        <v>42703</v>
      </c>
      <c r="F213" s="18"/>
      <c r="G213" s="18">
        <v>37173</v>
      </c>
      <c r="H213" s="9">
        <v>5530</v>
      </c>
      <c r="I213" s="19"/>
      <c r="J213" s="19"/>
      <c r="K213" s="19">
        <v>5530</v>
      </c>
      <c r="L213" s="22"/>
      <c r="M213" s="19"/>
      <c r="N213" s="9"/>
      <c r="O213" s="19"/>
      <c r="P213" s="19"/>
      <c r="Q213" s="19"/>
      <c r="R213" s="22"/>
      <c r="S213" s="19"/>
      <c r="T213" s="9"/>
      <c r="U213" s="19"/>
      <c r="V213" s="19"/>
      <c r="W213" s="19"/>
      <c r="X213" s="22"/>
      <c r="Y213" s="19">
        <v>0</v>
      </c>
      <c r="Z213" s="27"/>
      <c r="AA213" s="27"/>
      <c r="AB213" s="27"/>
      <c r="AC213" s="27"/>
      <c r="AD213" s="27"/>
      <c r="AE213" s="27"/>
    </row>
    <row r="214" spans="1:31" s="21" customFormat="1" x14ac:dyDescent="0.2">
      <c r="A214" s="74"/>
      <c r="B214" s="75"/>
      <c r="C214" s="78"/>
      <c r="D214" s="17" t="s">
        <v>8</v>
      </c>
      <c r="E214" s="18">
        <v>2537</v>
      </c>
      <c r="F214" s="18"/>
      <c r="G214" s="18">
        <v>2537</v>
      </c>
      <c r="H214" s="9">
        <v>0</v>
      </c>
      <c r="I214" s="19"/>
      <c r="J214" s="19"/>
      <c r="K214" s="19"/>
      <c r="L214" s="22"/>
      <c r="M214" s="19"/>
      <c r="N214" s="9"/>
      <c r="O214" s="19"/>
      <c r="P214" s="19"/>
      <c r="Q214" s="19"/>
      <c r="R214" s="22"/>
      <c r="S214" s="19"/>
      <c r="T214" s="9"/>
      <c r="U214" s="19"/>
      <c r="V214" s="19"/>
      <c r="W214" s="19"/>
      <c r="X214" s="22"/>
      <c r="Y214" s="19">
        <v>0</v>
      </c>
      <c r="Z214" s="27"/>
      <c r="AA214" s="27"/>
      <c r="AB214" s="27"/>
      <c r="AC214" s="27"/>
      <c r="AD214" s="27"/>
      <c r="AE214" s="27"/>
    </row>
    <row r="215" spans="1:31" s="21" customFormat="1" x14ac:dyDescent="0.2">
      <c r="A215" s="74"/>
      <c r="B215" s="75"/>
      <c r="C215" s="78"/>
      <c r="D215" s="17" t="s">
        <v>9</v>
      </c>
      <c r="E215" s="18">
        <v>0</v>
      </c>
      <c r="F215" s="18"/>
      <c r="G215" s="18"/>
      <c r="H215" s="9">
        <v>0</v>
      </c>
      <c r="I215" s="19"/>
      <c r="J215" s="19"/>
      <c r="K215" s="19"/>
      <c r="L215" s="22"/>
      <c r="M215" s="19"/>
      <c r="N215" s="9"/>
      <c r="O215" s="19"/>
      <c r="P215" s="19"/>
      <c r="Q215" s="19"/>
      <c r="R215" s="22"/>
      <c r="S215" s="19"/>
      <c r="T215" s="9"/>
      <c r="U215" s="19"/>
      <c r="V215" s="19"/>
      <c r="W215" s="19"/>
      <c r="X215" s="22"/>
      <c r="Y215" s="19">
        <v>0</v>
      </c>
      <c r="Z215" s="27"/>
      <c r="AA215" s="27"/>
      <c r="AB215" s="27"/>
      <c r="AC215" s="27"/>
      <c r="AD215" s="27"/>
      <c r="AE215" s="27"/>
    </row>
    <row r="216" spans="1:31" s="21" customFormat="1" ht="14.25" customHeight="1" x14ac:dyDescent="0.2">
      <c r="A216" s="74"/>
      <c r="B216" s="75"/>
      <c r="C216" s="78"/>
      <c r="D216" s="27" t="s">
        <v>10</v>
      </c>
      <c r="E216" s="27">
        <f>SUM(E213:E215)</f>
        <v>45240</v>
      </c>
      <c r="F216" s="27">
        <f t="shared" ref="F216:Y216" si="87">SUM(F213:F215)</f>
        <v>0</v>
      </c>
      <c r="G216" s="27">
        <f t="shared" si="87"/>
        <v>39710</v>
      </c>
      <c r="H216" s="27">
        <f t="shared" si="87"/>
        <v>5530</v>
      </c>
      <c r="I216" s="27">
        <f t="shared" si="87"/>
        <v>0</v>
      </c>
      <c r="J216" s="27">
        <f t="shared" si="87"/>
        <v>0</v>
      </c>
      <c r="K216" s="27">
        <f t="shared" si="87"/>
        <v>5530</v>
      </c>
      <c r="L216" s="27">
        <f t="shared" si="87"/>
        <v>0</v>
      </c>
      <c r="M216" s="27">
        <f t="shared" si="87"/>
        <v>0</v>
      </c>
      <c r="N216" s="27">
        <f t="shared" si="87"/>
        <v>0</v>
      </c>
      <c r="O216" s="27">
        <f t="shared" si="87"/>
        <v>0</v>
      </c>
      <c r="P216" s="27">
        <f t="shared" si="87"/>
        <v>0</v>
      </c>
      <c r="Q216" s="27">
        <f t="shared" si="87"/>
        <v>0</v>
      </c>
      <c r="R216" s="27">
        <f t="shared" si="87"/>
        <v>0</v>
      </c>
      <c r="S216" s="27">
        <f t="shared" si="87"/>
        <v>0</v>
      </c>
      <c r="T216" s="27">
        <f t="shared" si="87"/>
        <v>0</v>
      </c>
      <c r="U216" s="27">
        <f t="shared" si="87"/>
        <v>0</v>
      </c>
      <c r="V216" s="27">
        <f t="shared" si="87"/>
        <v>0</v>
      </c>
      <c r="W216" s="27">
        <f t="shared" si="87"/>
        <v>0</v>
      </c>
      <c r="X216" s="27">
        <f t="shared" si="87"/>
        <v>0</v>
      </c>
      <c r="Y216" s="27">
        <f t="shared" si="87"/>
        <v>0</v>
      </c>
      <c r="Z216" s="27"/>
      <c r="AA216" s="27"/>
      <c r="AB216" s="27"/>
      <c r="AC216" s="27"/>
      <c r="AD216" s="27"/>
      <c r="AE216" s="27"/>
    </row>
    <row r="217" spans="1:31" s="21" customFormat="1" x14ac:dyDescent="0.2">
      <c r="A217" s="72" t="s">
        <v>89</v>
      </c>
      <c r="B217" s="73" t="s">
        <v>78</v>
      </c>
      <c r="C217" s="77" t="s">
        <v>16</v>
      </c>
      <c r="D217" s="17" t="s">
        <v>7</v>
      </c>
      <c r="E217" s="18">
        <v>893139</v>
      </c>
      <c r="F217" s="18"/>
      <c r="G217" s="18">
        <v>860373</v>
      </c>
      <c r="H217" s="9">
        <v>32766</v>
      </c>
      <c r="I217" s="19"/>
      <c r="J217" s="19"/>
      <c r="K217" s="19">
        <v>32766</v>
      </c>
      <c r="L217" s="22"/>
      <c r="M217" s="19"/>
      <c r="N217" s="9"/>
      <c r="O217" s="19"/>
      <c r="P217" s="19"/>
      <c r="Q217" s="19"/>
      <c r="R217" s="22"/>
      <c r="S217" s="19"/>
      <c r="T217" s="9"/>
      <c r="U217" s="19"/>
      <c r="V217" s="19"/>
      <c r="W217" s="19"/>
      <c r="X217" s="22"/>
      <c r="Y217" s="19">
        <v>0</v>
      </c>
      <c r="Z217" s="27"/>
      <c r="AA217" s="27"/>
      <c r="AB217" s="27"/>
      <c r="AC217" s="27"/>
      <c r="AD217" s="27"/>
      <c r="AE217" s="27"/>
    </row>
    <row r="218" spans="1:31" s="21" customFormat="1" x14ac:dyDescent="0.2">
      <c r="A218" s="72"/>
      <c r="B218" s="73"/>
      <c r="C218" s="77"/>
      <c r="D218" s="17" t="s">
        <v>8</v>
      </c>
      <c r="E218" s="18">
        <v>87934</v>
      </c>
      <c r="F218" s="18"/>
      <c r="G218" s="18">
        <v>87934</v>
      </c>
      <c r="H218" s="9">
        <v>0</v>
      </c>
      <c r="I218" s="19"/>
      <c r="J218" s="19"/>
      <c r="K218" s="19"/>
      <c r="L218" s="22"/>
      <c r="M218" s="19"/>
      <c r="N218" s="9"/>
      <c r="O218" s="19"/>
      <c r="P218" s="19"/>
      <c r="Q218" s="19"/>
      <c r="R218" s="22"/>
      <c r="S218" s="19"/>
      <c r="T218" s="9"/>
      <c r="U218" s="19"/>
      <c r="V218" s="19"/>
      <c r="W218" s="19"/>
      <c r="X218" s="22"/>
      <c r="Y218" s="19">
        <v>0</v>
      </c>
      <c r="Z218" s="27"/>
      <c r="AA218" s="27"/>
      <c r="AB218" s="27"/>
      <c r="AC218" s="27"/>
      <c r="AD218" s="27"/>
      <c r="AE218" s="27"/>
    </row>
    <row r="219" spans="1:31" s="21" customFormat="1" x14ac:dyDescent="0.2">
      <c r="A219" s="72"/>
      <c r="B219" s="73"/>
      <c r="C219" s="77"/>
      <c r="D219" s="17" t="s">
        <v>9</v>
      </c>
      <c r="E219" s="18">
        <v>0</v>
      </c>
      <c r="F219" s="18"/>
      <c r="G219" s="18"/>
      <c r="H219" s="9">
        <v>0</v>
      </c>
      <c r="I219" s="19"/>
      <c r="J219" s="19"/>
      <c r="K219" s="19"/>
      <c r="L219" s="22"/>
      <c r="M219" s="19"/>
      <c r="N219" s="9"/>
      <c r="O219" s="19"/>
      <c r="P219" s="19"/>
      <c r="Q219" s="19"/>
      <c r="R219" s="22"/>
      <c r="S219" s="19"/>
      <c r="T219" s="9"/>
      <c r="U219" s="19"/>
      <c r="V219" s="19"/>
      <c r="W219" s="19"/>
      <c r="X219" s="22"/>
      <c r="Y219" s="19">
        <v>0</v>
      </c>
      <c r="Z219" s="27"/>
      <c r="AA219" s="27"/>
      <c r="AB219" s="27"/>
      <c r="AC219" s="27"/>
      <c r="AD219" s="27"/>
      <c r="AE219" s="27"/>
    </row>
    <row r="220" spans="1:31" s="21" customFormat="1" x14ac:dyDescent="0.2">
      <c r="A220" s="72"/>
      <c r="B220" s="73"/>
      <c r="C220" s="77"/>
      <c r="D220" s="27" t="s">
        <v>10</v>
      </c>
      <c r="E220" s="27">
        <v>981073</v>
      </c>
      <c r="F220" s="27">
        <v>0</v>
      </c>
      <c r="G220" s="27">
        <v>948307</v>
      </c>
      <c r="H220" s="27">
        <v>32766</v>
      </c>
      <c r="I220" s="27">
        <v>0</v>
      </c>
      <c r="J220" s="27">
        <v>0</v>
      </c>
      <c r="K220" s="27">
        <v>32766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0</v>
      </c>
      <c r="Z220" s="27"/>
      <c r="AA220" s="27"/>
      <c r="AB220" s="27"/>
      <c r="AC220" s="27"/>
      <c r="AD220" s="27"/>
      <c r="AE220" s="27"/>
    </row>
    <row r="221" spans="1:31" s="21" customFormat="1" x14ac:dyDescent="0.2">
      <c r="A221" s="23"/>
      <c r="B221" s="24"/>
      <c r="C221" s="2"/>
      <c r="D221" s="20"/>
      <c r="E221" s="20"/>
      <c r="F221" s="20"/>
      <c r="G221" s="20"/>
      <c r="H221" s="20"/>
      <c r="I221" s="20"/>
      <c r="J221" s="20"/>
      <c r="K221" s="20"/>
      <c r="L221" s="25"/>
      <c r="M221" s="20"/>
      <c r="N221" s="20"/>
      <c r="O221" s="20"/>
      <c r="P221" s="20"/>
      <c r="Q221" s="20"/>
      <c r="R221" s="25"/>
      <c r="S221" s="20"/>
      <c r="T221" s="20"/>
      <c r="U221" s="20"/>
      <c r="V221" s="20"/>
      <c r="W221" s="20"/>
      <c r="X221" s="25"/>
      <c r="Y221" s="20"/>
      <c r="Z221" s="20"/>
      <c r="AA221" s="20"/>
      <c r="AB221" s="20"/>
      <c r="AC221" s="20"/>
      <c r="AD221" s="20"/>
      <c r="AE221" s="20"/>
    </row>
    <row r="222" spans="1:31" s="3" customFormat="1" x14ac:dyDescent="0.2">
      <c r="A222" s="16" t="s">
        <v>17</v>
      </c>
      <c r="B222" s="24"/>
      <c r="C222" s="2"/>
      <c r="D222" s="20"/>
      <c r="E222" s="26"/>
      <c r="F222" s="26"/>
      <c r="G222" s="20"/>
      <c r="H222" s="20"/>
      <c r="I222" s="20"/>
      <c r="J222" s="20"/>
      <c r="K222" s="20"/>
      <c r="L222" s="25"/>
      <c r="M222" s="20"/>
      <c r="N222" s="20"/>
      <c r="O222" s="20"/>
      <c r="P222" s="20"/>
      <c r="Q222" s="20"/>
      <c r="R222" s="25"/>
      <c r="S222" s="20"/>
      <c r="T222" s="20"/>
      <c r="U222" s="20"/>
      <c r="V222" s="20"/>
      <c r="W222" s="20"/>
      <c r="X222" s="25"/>
      <c r="Y222" s="20"/>
    </row>
    <row r="223" spans="1:31" s="3" customFormat="1" x14ac:dyDescent="0.2">
      <c r="A223" s="23"/>
      <c r="B223" s="24"/>
      <c r="C223" s="2"/>
      <c r="D223" s="20"/>
      <c r="E223" s="26"/>
      <c r="F223" s="26"/>
      <c r="G223" s="20"/>
      <c r="H223" s="20"/>
      <c r="I223" s="20"/>
      <c r="J223" s="20"/>
      <c r="K223" s="20"/>
      <c r="L223" s="25"/>
      <c r="M223" s="20"/>
      <c r="N223" s="20"/>
      <c r="O223" s="20"/>
      <c r="P223" s="20"/>
      <c r="Q223" s="20"/>
      <c r="R223" s="25"/>
      <c r="S223" s="20"/>
      <c r="T223" s="20"/>
      <c r="U223" s="20"/>
      <c r="V223" s="20"/>
      <c r="W223" s="20"/>
      <c r="X223" s="25"/>
      <c r="Y223" s="20"/>
    </row>
    <row r="224" spans="1:31" s="3" customFormat="1" ht="40.5" customHeight="1" x14ac:dyDescent="0.2">
      <c r="A224" s="74" t="s">
        <v>18</v>
      </c>
      <c r="B224" s="75" t="s">
        <v>19</v>
      </c>
      <c r="C224" s="71" t="s">
        <v>20</v>
      </c>
      <c r="D224" s="17" t="s">
        <v>7</v>
      </c>
      <c r="E224" s="18">
        <v>42458</v>
      </c>
      <c r="F224" s="18"/>
      <c r="G224" s="18">
        <v>2510</v>
      </c>
      <c r="H224" s="9">
        <v>13608</v>
      </c>
      <c r="I224" s="19">
        <v>608</v>
      </c>
      <c r="J224" s="19"/>
      <c r="K224" s="19">
        <v>5000</v>
      </c>
      <c r="L224" s="52" t="s">
        <v>90</v>
      </c>
      <c r="M224" s="19">
        <v>8000</v>
      </c>
      <c r="N224" s="9">
        <v>2510</v>
      </c>
      <c r="O224" s="19">
        <v>510</v>
      </c>
      <c r="P224" s="19">
        <v>0</v>
      </c>
      <c r="Q224" s="19">
        <v>0</v>
      </c>
      <c r="R224" s="52" t="s">
        <v>90</v>
      </c>
      <c r="S224" s="19">
        <v>2000</v>
      </c>
      <c r="T224" s="9">
        <v>23830</v>
      </c>
      <c r="U224" s="19">
        <v>8220</v>
      </c>
      <c r="V224" s="19">
        <v>0</v>
      </c>
      <c r="W224" s="19">
        <v>6610</v>
      </c>
      <c r="X224" s="52" t="s">
        <v>90</v>
      </c>
      <c r="Y224" s="19">
        <v>9000</v>
      </c>
      <c r="Z224" s="39"/>
      <c r="AA224" s="39"/>
      <c r="AB224" s="39"/>
      <c r="AC224" s="39"/>
      <c r="AD224" s="39"/>
      <c r="AE224" s="39"/>
    </row>
    <row r="225" spans="1:31" s="3" customFormat="1" x14ac:dyDescent="0.2">
      <c r="A225" s="74"/>
      <c r="B225" s="75"/>
      <c r="C225" s="71"/>
      <c r="D225" s="17" t="s">
        <v>8</v>
      </c>
      <c r="E225" s="18">
        <v>0</v>
      </c>
      <c r="F225" s="18"/>
      <c r="G225" s="18"/>
      <c r="H225" s="9">
        <v>0</v>
      </c>
      <c r="I225" s="19"/>
      <c r="J225" s="19"/>
      <c r="K225" s="19"/>
      <c r="L225" s="22"/>
      <c r="M225" s="19"/>
      <c r="N225" s="9"/>
      <c r="O225" s="19"/>
      <c r="P225" s="19"/>
      <c r="Q225" s="19"/>
      <c r="R225" s="22"/>
      <c r="S225" s="19"/>
      <c r="T225" s="9"/>
      <c r="U225" s="19"/>
      <c r="V225" s="19"/>
      <c r="W225" s="19"/>
      <c r="X225" s="22"/>
      <c r="Y225" s="19">
        <v>0</v>
      </c>
      <c r="Z225" s="39"/>
      <c r="AA225" s="39"/>
      <c r="AB225" s="39"/>
      <c r="AC225" s="39"/>
      <c r="AD225" s="39"/>
      <c r="AE225" s="39"/>
    </row>
    <row r="226" spans="1:31" s="3" customFormat="1" x14ac:dyDescent="0.2">
      <c r="A226" s="74"/>
      <c r="B226" s="75"/>
      <c r="C226" s="71"/>
      <c r="D226" s="17" t="s">
        <v>9</v>
      </c>
      <c r="E226" s="18">
        <v>0</v>
      </c>
      <c r="F226" s="18"/>
      <c r="G226" s="18"/>
      <c r="H226" s="9">
        <v>0</v>
      </c>
      <c r="I226" s="19"/>
      <c r="J226" s="19"/>
      <c r="K226" s="19"/>
      <c r="L226" s="22"/>
      <c r="M226" s="19"/>
      <c r="N226" s="9"/>
      <c r="O226" s="19"/>
      <c r="P226" s="19"/>
      <c r="Q226" s="19"/>
      <c r="R226" s="22"/>
      <c r="S226" s="19"/>
      <c r="T226" s="9"/>
      <c r="U226" s="19"/>
      <c r="V226" s="19"/>
      <c r="W226" s="19"/>
      <c r="X226" s="22"/>
      <c r="Y226" s="19">
        <v>0</v>
      </c>
      <c r="Z226" s="39"/>
      <c r="AA226" s="39"/>
      <c r="AB226" s="39"/>
      <c r="AC226" s="39"/>
      <c r="AD226" s="39"/>
      <c r="AE226" s="39"/>
    </row>
    <row r="227" spans="1:31" s="3" customFormat="1" ht="14.25" customHeight="1" x14ac:dyDescent="0.2">
      <c r="A227" s="74"/>
      <c r="B227" s="75"/>
      <c r="C227" s="71"/>
      <c r="D227" s="27" t="s">
        <v>10</v>
      </c>
      <c r="E227" s="27">
        <v>42458</v>
      </c>
      <c r="F227" s="27">
        <v>0</v>
      </c>
      <c r="G227" s="27">
        <v>2510</v>
      </c>
      <c r="H227" s="27">
        <v>13608</v>
      </c>
      <c r="I227" s="27">
        <v>608</v>
      </c>
      <c r="J227" s="27">
        <v>0</v>
      </c>
      <c r="K227" s="27">
        <v>5000</v>
      </c>
      <c r="L227" s="27">
        <v>0</v>
      </c>
      <c r="M227" s="27">
        <v>8000</v>
      </c>
      <c r="N227" s="27">
        <v>2510</v>
      </c>
      <c r="O227" s="27">
        <v>510</v>
      </c>
      <c r="P227" s="27">
        <v>0</v>
      </c>
      <c r="Q227" s="27">
        <v>0</v>
      </c>
      <c r="R227" s="27">
        <v>0</v>
      </c>
      <c r="S227" s="27">
        <v>2000</v>
      </c>
      <c r="T227" s="27">
        <v>23830</v>
      </c>
      <c r="U227" s="27">
        <v>8220</v>
      </c>
      <c r="V227" s="27">
        <v>0</v>
      </c>
      <c r="W227" s="27">
        <v>6610</v>
      </c>
      <c r="X227" s="27">
        <v>0</v>
      </c>
      <c r="Y227" s="27">
        <v>9000</v>
      </c>
      <c r="Z227" s="39"/>
      <c r="AA227" s="39"/>
      <c r="AB227" s="39"/>
      <c r="AC227" s="39"/>
      <c r="AD227" s="39"/>
      <c r="AE227" s="39"/>
    </row>
    <row r="228" spans="1:31" s="3" customFormat="1" ht="16.5" customHeight="1" x14ac:dyDescent="0.2">
      <c r="A228" s="105" t="s">
        <v>82</v>
      </c>
      <c r="B228" s="105" t="s">
        <v>79</v>
      </c>
      <c r="C228" s="108" t="s">
        <v>15</v>
      </c>
      <c r="D228" s="40" t="s">
        <v>7</v>
      </c>
      <c r="E228" s="18">
        <v>62285</v>
      </c>
      <c r="F228" s="41"/>
      <c r="G228" s="18">
        <v>40368</v>
      </c>
      <c r="H228" s="9">
        <v>21917</v>
      </c>
      <c r="I228" s="19"/>
      <c r="J228" s="19"/>
      <c r="K228" s="19">
        <v>21917</v>
      </c>
      <c r="L228" s="22"/>
      <c r="M228" s="19"/>
      <c r="N228" s="9"/>
      <c r="O228" s="19"/>
      <c r="P228" s="19"/>
      <c r="Q228" s="19"/>
      <c r="R228" s="22"/>
      <c r="S228" s="19"/>
      <c r="T228" s="9"/>
      <c r="U228" s="19"/>
      <c r="V228" s="19"/>
      <c r="W228" s="19"/>
      <c r="X228" s="22"/>
      <c r="Y228" s="19">
        <v>0</v>
      </c>
      <c r="Z228" s="39"/>
      <c r="AA228" s="39"/>
      <c r="AB228" s="39"/>
      <c r="AC228" s="39"/>
      <c r="AD228" s="39"/>
      <c r="AE228" s="39"/>
    </row>
    <row r="229" spans="1:31" s="3" customFormat="1" x14ac:dyDescent="0.2">
      <c r="A229" s="106"/>
      <c r="B229" s="107"/>
      <c r="C229" s="106"/>
      <c r="D229" s="40" t="s">
        <v>8</v>
      </c>
      <c r="E229" s="18">
        <v>0</v>
      </c>
      <c r="F229" s="41"/>
      <c r="G229" s="18"/>
      <c r="H229" s="9">
        <v>0</v>
      </c>
      <c r="I229" s="19"/>
      <c r="J229" s="19"/>
      <c r="K229" s="19"/>
      <c r="L229" s="22"/>
      <c r="M229" s="19"/>
      <c r="N229" s="9"/>
      <c r="O229" s="19"/>
      <c r="P229" s="19"/>
      <c r="Q229" s="19"/>
      <c r="R229" s="22"/>
      <c r="S229" s="19"/>
      <c r="T229" s="9"/>
      <c r="U229" s="19"/>
      <c r="V229" s="19"/>
      <c r="W229" s="19"/>
      <c r="X229" s="22"/>
      <c r="Y229" s="19">
        <v>0</v>
      </c>
      <c r="Z229" s="39"/>
      <c r="AA229" s="39"/>
      <c r="AB229" s="39"/>
      <c r="AC229" s="39"/>
      <c r="AD229" s="39"/>
      <c r="AE229" s="39"/>
    </row>
    <row r="230" spans="1:31" s="3" customFormat="1" x14ac:dyDescent="0.2">
      <c r="A230" s="106"/>
      <c r="B230" s="107"/>
      <c r="C230" s="106"/>
      <c r="D230" s="40" t="s">
        <v>9</v>
      </c>
      <c r="E230" s="18">
        <v>0</v>
      </c>
      <c r="F230" s="41"/>
      <c r="G230" s="18"/>
      <c r="H230" s="9">
        <v>0</v>
      </c>
      <c r="I230" s="19"/>
      <c r="J230" s="19"/>
      <c r="K230" s="19"/>
      <c r="L230" s="22"/>
      <c r="M230" s="19"/>
      <c r="N230" s="9"/>
      <c r="O230" s="19"/>
      <c r="P230" s="19"/>
      <c r="Q230" s="19"/>
      <c r="R230" s="22"/>
      <c r="S230" s="19"/>
      <c r="T230" s="9"/>
      <c r="U230" s="19"/>
      <c r="V230" s="19"/>
      <c r="W230" s="19"/>
      <c r="X230" s="22"/>
      <c r="Y230" s="19">
        <v>0</v>
      </c>
      <c r="Z230" s="39"/>
      <c r="AA230" s="39"/>
      <c r="AB230" s="39"/>
      <c r="AC230" s="39"/>
      <c r="AD230" s="39"/>
      <c r="AE230" s="39"/>
    </row>
    <row r="231" spans="1:31" s="3" customFormat="1" x14ac:dyDescent="0.2">
      <c r="A231" s="106"/>
      <c r="B231" s="107"/>
      <c r="C231" s="106"/>
      <c r="D231" s="50" t="s">
        <v>10</v>
      </c>
      <c r="E231" s="27">
        <v>62285</v>
      </c>
      <c r="F231" s="27">
        <v>0</v>
      </c>
      <c r="G231" s="27">
        <v>40368</v>
      </c>
      <c r="H231" s="27">
        <v>21917</v>
      </c>
      <c r="I231" s="27">
        <v>0</v>
      </c>
      <c r="J231" s="27">
        <v>0</v>
      </c>
      <c r="K231" s="27">
        <v>21917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  <c r="V231" s="27">
        <v>0</v>
      </c>
      <c r="W231" s="27">
        <v>0</v>
      </c>
      <c r="X231" s="27">
        <v>0</v>
      </c>
      <c r="Y231" s="27">
        <v>0</v>
      </c>
      <c r="Z231" s="39"/>
      <c r="AA231" s="39"/>
      <c r="AB231" s="39"/>
      <c r="AC231" s="39"/>
      <c r="AD231" s="39"/>
      <c r="AE231" s="39"/>
    </row>
    <row r="232" spans="1:31" s="3" customFormat="1" x14ac:dyDescent="0.2">
      <c r="A232" s="105" t="s">
        <v>82</v>
      </c>
      <c r="B232" s="105" t="s">
        <v>80</v>
      </c>
      <c r="C232" s="108" t="s">
        <v>12</v>
      </c>
      <c r="D232" s="40" t="s">
        <v>7</v>
      </c>
      <c r="E232" s="18">
        <v>254325</v>
      </c>
      <c r="F232" s="41"/>
      <c r="G232" s="18">
        <v>169550</v>
      </c>
      <c r="H232" s="9">
        <v>84775</v>
      </c>
      <c r="I232" s="19"/>
      <c r="J232" s="19"/>
      <c r="K232" s="19"/>
      <c r="L232" s="42" t="s">
        <v>22</v>
      </c>
      <c r="M232" s="19">
        <v>84775</v>
      </c>
      <c r="N232" s="9"/>
      <c r="O232" s="19"/>
      <c r="P232" s="19"/>
      <c r="Q232" s="19"/>
      <c r="R232" s="22"/>
      <c r="S232" s="19"/>
      <c r="T232" s="9"/>
      <c r="U232" s="19"/>
      <c r="V232" s="19"/>
      <c r="W232" s="19"/>
      <c r="X232" s="22"/>
      <c r="Y232" s="19">
        <v>0</v>
      </c>
      <c r="Z232" s="39"/>
      <c r="AA232" s="39"/>
      <c r="AB232" s="39"/>
      <c r="AC232" s="39"/>
      <c r="AD232" s="39"/>
      <c r="AE232" s="39"/>
    </row>
    <row r="233" spans="1:31" s="3" customFormat="1" x14ac:dyDescent="0.2">
      <c r="A233" s="106"/>
      <c r="B233" s="107"/>
      <c r="C233" s="106"/>
      <c r="D233" s="40" t="s">
        <v>8</v>
      </c>
      <c r="E233" s="18">
        <v>0</v>
      </c>
      <c r="F233" s="41"/>
      <c r="G233" s="18"/>
      <c r="H233" s="9">
        <v>0</v>
      </c>
      <c r="I233" s="19"/>
      <c r="J233" s="19"/>
      <c r="K233" s="19"/>
      <c r="L233" s="22"/>
      <c r="M233" s="19"/>
      <c r="N233" s="9"/>
      <c r="O233" s="19"/>
      <c r="P233" s="19"/>
      <c r="Q233" s="19"/>
      <c r="R233" s="22"/>
      <c r="S233" s="19"/>
      <c r="T233" s="9"/>
      <c r="U233" s="19"/>
      <c r="V233" s="19"/>
      <c r="W233" s="19"/>
      <c r="X233" s="22"/>
      <c r="Y233" s="19">
        <v>0</v>
      </c>
      <c r="Z233" s="39"/>
      <c r="AA233" s="39"/>
      <c r="AB233" s="39"/>
      <c r="AC233" s="39"/>
      <c r="AD233" s="39"/>
      <c r="AE233" s="39"/>
    </row>
    <row r="234" spans="1:31" s="3" customFormat="1" x14ac:dyDescent="0.2">
      <c r="A234" s="106"/>
      <c r="B234" s="107"/>
      <c r="C234" s="106"/>
      <c r="D234" s="40" t="s">
        <v>9</v>
      </c>
      <c r="E234" s="18">
        <v>0</v>
      </c>
      <c r="F234" s="41"/>
      <c r="G234" s="18"/>
      <c r="H234" s="9">
        <v>0</v>
      </c>
      <c r="I234" s="19"/>
      <c r="J234" s="19"/>
      <c r="K234" s="19"/>
      <c r="L234" s="22"/>
      <c r="M234" s="19"/>
      <c r="N234" s="9"/>
      <c r="O234" s="19"/>
      <c r="P234" s="19"/>
      <c r="Q234" s="19"/>
      <c r="R234" s="22"/>
      <c r="S234" s="19"/>
      <c r="T234" s="9"/>
      <c r="U234" s="19"/>
      <c r="V234" s="19"/>
      <c r="W234" s="19"/>
      <c r="X234" s="22"/>
      <c r="Y234" s="19">
        <v>0</v>
      </c>
      <c r="Z234" s="39"/>
      <c r="AA234" s="39"/>
      <c r="AB234" s="39"/>
      <c r="AC234" s="39"/>
      <c r="AD234" s="39"/>
      <c r="AE234" s="39"/>
    </row>
    <row r="235" spans="1:31" s="3" customFormat="1" x14ac:dyDescent="0.2">
      <c r="A235" s="106"/>
      <c r="B235" s="107"/>
      <c r="C235" s="106"/>
      <c r="D235" s="50" t="s">
        <v>10</v>
      </c>
      <c r="E235" s="27">
        <v>254325</v>
      </c>
      <c r="F235" s="27">
        <v>0</v>
      </c>
      <c r="G235" s="27">
        <v>169550</v>
      </c>
      <c r="H235" s="27">
        <v>84775</v>
      </c>
      <c r="I235" s="27">
        <v>0</v>
      </c>
      <c r="J235" s="27">
        <v>0</v>
      </c>
      <c r="K235" s="27">
        <v>0</v>
      </c>
      <c r="L235" s="27">
        <v>0</v>
      </c>
      <c r="M235" s="27">
        <v>84775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  <c r="V235" s="27">
        <v>0</v>
      </c>
      <c r="W235" s="27">
        <v>0</v>
      </c>
      <c r="X235" s="27">
        <v>0</v>
      </c>
      <c r="Y235" s="27">
        <v>0</v>
      </c>
      <c r="Z235" s="39"/>
      <c r="AA235" s="39"/>
      <c r="AB235" s="39"/>
      <c r="AC235" s="39"/>
      <c r="AD235" s="39"/>
      <c r="AE235" s="39"/>
    </row>
    <row r="236" spans="1:31" s="4" customFormat="1" x14ac:dyDescent="0.2">
      <c r="A236" s="72" t="s">
        <v>23</v>
      </c>
      <c r="B236" s="73" t="s">
        <v>24</v>
      </c>
      <c r="C236" s="71" t="s">
        <v>12</v>
      </c>
      <c r="D236" s="17" t="s">
        <v>7</v>
      </c>
      <c r="E236" s="18">
        <v>0</v>
      </c>
      <c r="F236" s="18"/>
      <c r="G236" s="18"/>
      <c r="H236" s="9">
        <v>0</v>
      </c>
      <c r="I236" s="19"/>
      <c r="J236" s="19"/>
      <c r="K236" s="19"/>
      <c r="L236" s="22"/>
      <c r="M236" s="19"/>
      <c r="N236" s="9"/>
      <c r="O236" s="19"/>
      <c r="P236" s="19"/>
      <c r="Q236" s="19"/>
      <c r="R236" s="22"/>
      <c r="S236" s="19"/>
      <c r="T236" s="9"/>
      <c r="U236" s="19"/>
      <c r="V236" s="19"/>
      <c r="W236" s="19"/>
      <c r="X236" s="22"/>
      <c r="Y236" s="19">
        <v>0</v>
      </c>
      <c r="Z236" s="43"/>
      <c r="AA236" s="43"/>
      <c r="AB236" s="43"/>
      <c r="AC236" s="43"/>
      <c r="AD236" s="43"/>
      <c r="AE236" s="43"/>
    </row>
    <row r="237" spans="1:31" s="4" customFormat="1" x14ac:dyDescent="0.2">
      <c r="A237" s="72"/>
      <c r="B237" s="73"/>
      <c r="C237" s="71"/>
      <c r="D237" s="17" t="s">
        <v>8</v>
      </c>
      <c r="E237" s="18">
        <v>91126</v>
      </c>
      <c r="F237" s="18"/>
      <c r="G237" s="18">
        <v>3576</v>
      </c>
      <c r="H237" s="9">
        <v>87550</v>
      </c>
      <c r="I237" s="19">
        <v>14565</v>
      </c>
      <c r="J237" s="19"/>
      <c r="K237" s="19">
        <v>72985</v>
      </c>
      <c r="L237" s="22"/>
      <c r="M237" s="19"/>
      <c r="N237" s="9"/>
      <c r="O237" s="19"/>
      <c r="P237" s="19"/>
      <c r="Q237" s="19"/>
      <c r="R237" s="22"/>
      <c r="S237" s="19"/>
      <c r="T237" s="9"/>
      <c r="U237" s="19"/>
      <c r="V237" s="19"/>
      <c r="W237" s="19"/>
      <c r="X237" s="22"/>
      <c r="Y237" s="19">
        <v>0</v>
      </c>
      <c r="Z237" s="43"/>
      <c r="AA237" s="43"/>
      <c r="AB237" s="43"/>
      <c r="AC237" s="43"/>
      <c r="AD237" s="43"/>
      <c r="AE237" s="43"/>
    </row>
    <row r="238" spans="1:31" s="4" customFormat="1" x14ac:dyDescent="0.2">
      <c r="A238" s="72"/>
      <c r="B238" s="73"/>
      <c r="C238" s="71"/>
      <c r="D238" s="17" t="s">
        <v>9</v>
      </c>
      <c r="E238" s="18">
        <v>0</v>
      </c>
      <c r="F238" s="18"/>
      <c r="G238" s="18"/>
      <c r="H238" s="9">
        <v>0</v>
      </c>
      <c r="I238" s="19"/>
      <c r="J238" s="19"/>
      <c r="K238" s="19"/>
      <c r="L238" s="22"/>
      <c r="M238" s="19"/>
      <c r="N238" s="9"/>
      <c r="O238" s="19"/>
      <c r="P238" s="19"/>
      <c r="Q238" s="19"/>
      <c r="R238" s="22"/>
      <c r="S238" s="19"/>
      <c r="T238" s="9"/>
      <c r="U238" s="19"/>
      <c r="V238" s="19"/>
      <c r="W238" s="19"/>
      <c r="X238" s="22"/>
      <c r="Y238" s="19">
        <v>0</v>
      </c>
      <c r="Z238" s="43"/>
      <c r="AA238" s="43"/>
      <c r="AB238" s="43"/>
      <c r="AC238" s="43"/>
      <c r="AD238" s="43"/>
      <c r="AE238" s="43"/>
    </row>
    <row r="239" spans="1:31" s="3" customFormat="1" x14ac:dyDescent="0.2">
      <c r="A239" s="72"/>
      <c r="B239" s="73"/>
      <c r="C239" s="71"/>
      <c r="D239" s="27" t="s">
        <v>10</v>
      </c>
      <c r="E239" s="27">
        <v>91126</v>
      </c>
      <c r="F239" s="27">
        <v>0</v>
      </c>
      <c r="G239" s="27">
        <v>3576</v>
      </c>
      <c r="H239" s="27">
        <v>87550</v>
      </c>
      <c r="I239" s="27">
        <v>14565</v>
      </c>
      <c r="J239" s="27">
        <v>0</v>
      </c>
      <c r="K239" s="27">
        <v>72985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  <c r="V239" s="27">
        <v>0</v>
      </c>
      <c r="W239" s="27">
        <v>0</v>
      </c>
      <c r="X239" s="27">
        <v>0</v>
      </c>
      <c r="Y239" s="27">
        <v>0</v>
      </c>
      <c r="Z239" s="39"/>
      <c r="AA239" s="39"/>
      <c r="AB239" s="39"/>
      <c r="AC239" s="39"/>
      <c r="AD239" s="39"/>
      <c r="AE239" s="39"/>
    </row>
    <row r="240" spans="1:31" s="4" customFormat="1" x14ac:dyDescent="0.2">
      <c r="A240" s="72" t="s">
        <v>23</v>
      </c>
      <c r="B240" s="73" t="s">
        <v>25</v>
      </c>
      <c r="C240" s="71" t="s">
        <v>12</v>
      </c>
      <c r="D240" s="17" t="s">
        <v>7</v>
      </c>
      <c r="E240" s="18">
        <v>0</v>
      </c>
      <c r="F240" s="18"/>
      <c r="G240" s="18"/>
      <c r="H240" s="9">
        <v>0</v>
      </c>
      <c r="I240" s="19"/>
      <c r="J240" s="19"/>
      <c r="K240" s="19"/>
      <c r="L240" s="22"/>
      <c r="M240" s="19"/>
      <c r="N240" s="9"/>
      <c r="O240" s="19"/>
      <c r="P240" s="19"/>
      <c r="Q240" s="19"/>
      <c r="R240" s="22"/>
      <c r="S240" s="19"/>
      <c r="T240" s="9"/>
      <c r="U240" s="19"/>
      <c r="V240" s="19"/>
      <c r="W240" s="19"/>
      <c r="X240" s="22"/>
      <c r="Y240" s="19">
        <v>0</v>
      </c>
      <c r="Z240" s="43"/>
      <c r="AA240" s="43"/>
      <c r="AB240" s="43"/>
      <c r="AC240" s="43"/>
      <c r="AD240" s="43"/>
      <c r="AE240" s="43"/>
    </row>
    <row r="241" spans="1:31" s="4" customFormat="1" x14ac:dyDescent="0.2">
      <c r="A241" s="72"/>
      <c r="B241" s="73"/>
      <c r="C241" s="71"/>
      <c r="D241" s="17" t="s">
        <v>8</v>
      </c>
      <c r="E241" s="18">
        <v>286343</v>
      </c>
      <c r="F241" s="18"/>
      <c r="G241" s="18">
        <v>10000</v>
      </c>
      <c r="H241" s="9">
        <v>276343</v>
      </c>
      <c r="I241" s="19">
        <v>47269</v>
      </c>
      <c r="J241" s="19"/>
      <c r="K241" s="19">
        <v>229074</v>
      </c>
      <c r="L241" s="22"/>
      <c r="M241" s="19"/>
      <c r="N241" s="9"/>
      <c r="O241" s="19"/>
      <c r="P241" s="19"/>
      <c r="Q241" s="19"/>
      <c r="R241" s="22"/>
      <c r="S241" s="19"/>
      <c r="T241" s="9"/>
      <c r="U241" s="19"/>
      <c r="V241" s="19"/>
      <c r="W241" s="19"/>
      <c r="X241" s="22"/>
      <c r="Y241" s="19">
        <v>0</v>
      </c>
      <c r="Z241" s="43"/>
      <c r="AA241" s="43"/>
      <c r="AB241" s="43"/>
      <c r="AC241" s="43"/>
      <c r="AD241" s="43"/>
      <c r="AE241" s="43"/>
    </row>
    <row r="242" spans="1:31" s="4" customFormat="1" x14ac:dyDescent="0.2">
      <c r="A242" s="72"/>
      <c r="B242" s="73"/>
      <c r="C242" s="71"/>
      <c r="D242" s="17" t="s">
        <v>9</v>
      </c>
      <c r="E242" s="18">
        <v>0</v>
      </c>
      <c r="F242" s="18"/>
      <c r="G242" s="18"/>
      <c r="H242" s="9">
        <v>0</v>
      </c>
      <c r="I242" s="19"/>
      <c r="J242" s="19"/>
      <c r="K242" s="19"/>
      <c r="L242" s="22"/>
      <c r="M242" s="19"/>
      <c r="N242" s="9"/>
      <c r="O242" s="19"/>
      <c r="P242" s="19"/>
      <c r="Q242" s="19"/>
      <c r="R242" s="22"/>
      <c r="S242" s="19"/>
      <c r="T242" s="9"/>
      <c r="U242" s="19"/>
      <c r="V242" s="19"/>
      <c r="W242" s="19"/>
      <c r="X242" s="22"/>
      <c r="Y242" s="19">
        <v>0</v>
      </c>
      <c r="Z242" s="43"/>
      <c r="AA242" s="43"/>
      <c r="AB242" s="43"/>
      <c r="AC242" s="43"/>
      <c r="AD242" s="43"/>
      <c r="AE242" s="43"/>
    </row>
    <row r="243" spans="1:31" s="3" customFormat="1" x14ac:dyDescent="0.2">
      <c r="A243" s="72"/>
      <c r="B243" s="73"/>
      <c r="C243" s="71"/>
      <c r="D243" s="27" t="s">
        <v>10</v>
      </c>
      <c r="E243" s="27">
        <v>286343</v>
      </c>
      <c r="F243" s="27">
        <v>0</v>
      </c>
      <c r="G243" s="27">
        <v>10000</v>
      </c>
      <c r="H243" s="27">
        <v>276343</v>
      </c>
      <c r="I243" s="27">
        <v>47269</v>
      </c>
      <c r="J243" s="27">
        <v>0</v>
      </c>
      <c r="K243" s="27">
        <v>229074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0</v>
      </c>
      <c r="Z243" s="39"/>
      <c r="AA243" s="39"/>
      <c r="AB243" s="39"/>
      <c r="AC243" s="39"/>
      <c r="AD243" s="39"/>
      <c r="AE243" s="39"/>
    </row>
    <row r="244" spans="1:31" s="4" customFormat="1" x14ac:dyDescent="0.2">
      <c r="A244" s="72" t="s">
        <v>23</v>
      </c>
      <c r="B244" s="73" t="s">
        <v>26</v>
      </c>
      <c r="C244" s="71" t="s">
        <v>21</v>
      </c>
      <c r="D244" s="17" t="s">
        <v>7</v>
      </c>
      <c r="E244" s="18">
        <v>0</v>
      </c>
      <c r="F244" s="18"/>
      <c r="G244" s="18"/>
      <c r="H244" s="9">
        <v>0</v>
      </c>
      <c r="I244" s="19"/>
      <c r="J244" s="19"/>
      <c r="K244" s="19"/>
      <c r="L244" s="22"/>
      <c r="M244" s="19"/>
      <c r="N244" s="9"/>
      <c r="O244" s="19"/>
      <c r="P244" s="19"/>
      <c r="Q244" s="19"/>
      <c r="R244" s="22"/>
      <c r="S244" s="19"/>
      <c r="T244" s="9"/>
      <c r="U244" s="19"/>
      <c r="V244" s="19"/>
      <c r="W244" s="19"/>
      <c r="X244" s="22"/>
      <c r="Y244" s="19">
        <v>0</v>
      </c>
      <c r="Z244" s="43"/>
      <c r="AA244" s="43"/>
      <c r="AB244" s="43"/>
      <c r="AC244" s="43"/>
      <c r="AD244" s="43"/>
      <c r="AE244" s="43"/>
    </row>
    <row r="245" spans="1:31" s="4" customFormat="1" x14ac:dyDescent="0.2">
      <c r="A245" s="72"/>
      <c r="B245" s="73"/>
      <c r="C245" s="71"/>
      <c r="D245" s="17" t="s">
        <v>8</v>
      </c>
      <c r="E245" s="18">
        <f>G245+H245+N245</f>
        <v>245043.8</v>
      </c>
      <c r="F245" s="18"/>
      <c r="G245" s="18">
        <v>5400</v>
      </c>
      <c r="H245" s="9">
        <v>122522</v>
      </c>
      <c r="I245" s="19">
        <v>24505</v>
      </c>
      <c r="J245" s="19"/>
      <c r="K245" s="19">
        <v>98017</v>
      </c>
      <c r="L245" s="22"/>
      <c r="M245" s="19"/>
      <c r="N245" s="9">
        <v>117121.8</v>
      </c>
      <c r="O245" s="19">
        <v>19104.8</v>
      </c>
      <c r="P245" s="19"/>
      <c r="Q245" s="19">
        <v>98017</v>
      </c>
      <c r="R245" s="22"/>
      <c r="S245" s="19"/>
      <c r="T245" s="9"/>
      <c r="U245" s="19"/>
      <c r="V245" s="19"/>
      <c r="W245" s="19"/>
      <c r="X245" s="22"/>
      <c r="Y245" s="19">
        <v>0</v>
      </c>
      <c r="Z245" s="43"/>
      <c r="AA245" s="43"/>
      <c r="AB245" s="43"/>
      <c r="AC245" s="43"/>
      <c r="AD245" s="43"/>
      <c r="AE245" s="43"/>
    </row>
    <row r="246" spans="1:31" s="4" customFormat="1" x14ac:dyDescent="0.2">
      <c r="A246" s="72"/>
      <c r="B246" s="73"/>
      <c r="C246" s="71"/>
      <c r="D246" s="17" t="s">
        <v>9</v>
      </c>
      <c r="E246" s="18">
        <v>0</v>
      </c>
      <c r="F246" s="18"/>
      <c r="G246" s="18"/>
      <c r="H246" s="9">
        <v>0</v>
      </c>
      <c r="I246" s="19"/>
      <c r="J246" s="19"/>
      <c r="K246" s="19"/>
      <c r="L246" s="22"/>
      <c r="M246" s="19"/>
      <c r="N246" s="9"/>
      <c r="O246" s="19"/>
      <c r="P246" s="19"/>
      <c r="Q246" s="19"/>
      <c r="R246" s="22"/>
      <c r="S246" s="19"/>
      <c r="T246" s="9"/>
      <c r="U246" s="19"/>
      <c r="V246" s="19"/>
      <c r="W246" s="19"/>
      <c r="X246" s="22"/>
      <c r="Y246" s="19">
        <v>0</v>
      </c>
      <c r="Z246" s="43"/>
      <c r="AA246" s="43"/>
      <c r="AB246" s="43"/>
      <c r="AC246" s="43"/>
      <c r="AD246" s="43"/>
      <c r="AE246" s="43"/>
    </row>
    <row r="247" spans="1:31" s="3" customFormat="1" x14ac:dyDescent="0.2">
      <c r="A247" s="72"/>
      <c r="B247" s="73"/>
      <c r="C247" s="71"/>
      <c r="D247" s="27" t="s">
        <v>10</v>
      </c>
      <c r="E247" s="27">
        <f>SUM(E244:E246)</f>
        <v>245043.8</v>
      </c>
      <c r="F247" s="27">
        <f t="shared" ref="F247:L247" si="88">SUM(F244:F246)</f>
        <v>0</v>
      </c>
      <c r="G247" s="27">
        <f t="shared" si="88"/>
        <v>5400</v>
      </c>
      <c r="H247" s="27">
        <f t="shared" si="88"/>
        <v>122522</v>
      </c>
      <c r="I247" s="27">
        <f t="shared" si="88"/>
        <v>24505</v>
      </c>
      <c r="J247" s="27">
        <f t="shared" si="88"/>
        <v>0</v>
      </c>
      <c r="K247" s="27">
        <f t="shared" si="88"/>
        <v>98017</v>
      </c>
      <c r="L247" s="27">
        <f t="shared" si="88"/>
        <v>0</v>
      </c>
      <c r="M247" s="27">
        <f t="shared" ref="M247" si="89">SUM(M244:M246)</f>
        <v>0</v>
      </c>
      <c r="N247" s="27">
        <f t="shared" ref="N247" si="90">SUM(N244:N246)</f>
        <v>117121.8</v>
      </c>
      <c r="O247" s="27">
        <f t="shared" ref="O247" si="91">SUM(O244:O246)</f>
        <v>19104.8</v>
      </c>
      <c r="P247" s="27">
        <f t="shared" ref="P247" si="92">SUM(P244:P246)</f>
        <v>0</v>
      </c>
      <c r="Q247" s="27">
        <f t="shared" ref="Q247" si="93">SUM(Q244:Q246)</f>
        <v>98017</v>
      </c>
      <c r="R247" s="27">
        <f t="shared" ref="R247:S247" si="94">SUM(R244:R246)</f>
        <v>0</v>
      </c>
      <c r="S247" s="27">
        <f t="shared" si="94"/>
        <v>0</v>
      </c>
      <c r="T247" s="27">
        <f t="shared" ref="T247" si="95">SUM(T244:T246)</f>
        <v>0</v>
      </c>
      <c r="U247" s="27">
        <f t="shared" ref="U247" si="96">SUM(U244:U246)</f>
        <v>0</v>
      </c>
      <c r="V247" s="27">
        <f t="shared" ref="V247" si="97">SUM(V244:V246)</f>
        <v>0</v>
      </c>
      <c r="W247" s="27">
        <f t="shared" ref="W247" si="98">SUM(W244:W246)</f>
        <v>0</v>
      </c>
      <c r="X247" s="27">
        <f t="shared" ref="X247" si="99">SUM(X244:X246)</f>
        <v>0</v>
      </c>
      <c r="Y247" s="27">
        <f t="shared" ref="Y247" si="100">SUM(Y244:Y246)</f>
        <v>0</v>
      </c>
      <c r="Z247" s="39"/>
      <c r="AA247" s="39"/>
      <c r="AB247" s="39"/>
      <c r="AC247" s="39"/>
      <c r="AD247" s="39"/>
      <c r="AE247" s="39"/>
    </row>
    <row r="248" spans="1:31" s="4" customFormat="1" x14ac:dyDescent="0.2">
      <c r="A248" s="72" t="s">
        <v>23</v>
      </c>
      <c r="B248" s="73" t="s">
        <v>27</v>
      </c>
      <c r="C248" s="71" t="s">
        <v>21</v>
      </c>
      <c r="D248" s="17" t="s">
        <v>7</v>
      </c>
      <c r="E248" s="18">
        <v>0</v>
      </c>
      <c r="F248" s="18"/>
      <c r="G248" s="18"/>
      <c r="H248" s="9">
        <v>0</v>
      </c>
      <c r="I248" s="19"/>
      <c r="J248" s="19"/>
      <c r="K248" s="19"/>
      <c r="L248" s="22"/>
      <c r="M248" s="19"/>
      <c r="N248" s="9"/>
      <c r="O248" s="19"/>
      <c r="P248" s="19"/>
      <c r="Q248" s="19"/>
      <c r="R248" s="22"/>
      <c r="S248" s="19"/>
      <c r="T248" s="9"/>
      <c r="U248" s="19"/>
      <c r="V248" s="19"/>
      <c r="W248" s="19"/>
      <c r="X248" s="22"/>
      <c r="Y248" s="19">
        <v>0</v>
      </c>
      <c r="Z248" s="43"/>
      <c r="AA248" s="43"/>
      <c r="AB248" s="43"/>
      <c r="AC248" s="43"/>
      <c r="AD248" s="43"/>
      <c r="AE248" s="43"/>
    </row>
    <row r="249" spans="1:31" s="4" customFormat="1" x14ac:dyDescent="0.2">
      <c r="A249" s="72"/>
      <c r="B249" s="73"/>
      <c r="C249" s="71"/>
      <c r="D249" s="17" t="s">
        <v>8</v>
      </c>
      <c r="E249" s="18">
        <f>G249+H249+N249</f>
        <v>324819.8</v>
      </c>
      <c r="F249" s="18"/>
      <c r="G249" s="18">
        <v>5400</v>
      </c>
      <c r="H249" s="9">
        <v>162410</v>
      </c>
      <c r="I249" s="19">
        <v>32482</v>
      </c>
      <c r="J249" s="19"/>
      <c r="K249" s="19">
        <v>129928</v>
      </c>
      <c r="L249" s="22"/>
      <c r="M249" s="19"/>
      <c r="N249" s="9">
        <v>157009.79999999999</v>
      </c>
      <c r="O249" s="19">
        <v>27081.8</v>
      </c>
      <c r="P249" s="19"/>
      <c r="Q249" s="19">
        <v>129928</v>
      </c>
      <c r="R249" s="22"/>
      <c r="S249" s="19"/>
      <c r="T249" s="9"/>
      <c r="U249" s="19"/>
      <c r="V249" s="19"/>
      <c r="W249" s="19"/>
      <c r="X249" s="22"/>
      <c r="Y249" s="19">
        <v>0</v>
      </c>
      <c r="Z249" s="43"/>
      <c r="AA249" s="43"/>
      <c r="AB249" s="43"/>
      <c r="AC249" s="43"/>
      <c r="AD249" s="43"/>
      <c r="AE249" s="43"/>
    </row>
    <row r="250" spans="1:31" s="4" customFormat="1" x14ac:dyDescent="0.2">
      <c r="A250" s="72"/>
      <c r="B250" s="73"/>
      <c r="C250" s="71"/>
      <c r="D250" s="17" t="s">
        <v>9</v>
      </c>
      <c r="E250" s="18">
        <v>0</v>
      </c>
      <c r="F250" s="18"/>
      <c r="G250" s="18"/>
      <c r="H250" s="9">
        <v>0</v>
      </c>
      <c r="I250" s="19"/>
      <c r="J250" s="19"/>
      <c r="K250" s="19"/>
      <c r="L250" s="22"/>
      <c r="M250" s="19"/>
      <c r="N250" s="9"/>
      <c r="O250" s="19"/>
      <c r="P250" s="19"/>
      <c r="Q250" s="19"/>
      <c r="R250" s="22"/>
      <c r="S250" s="19"/>
      <c r="T250" s="9"/>
      <c r="U250" s="19"/>
      <c r="V250" s="19"/>
      <c r="W250" s="19"/>
      <c r="X250" s="22"/>
      <c r="Y250" s="19">
        <v>0</v>
      </c>
      <c r="Z250" s="43"/>
      <c r="AA250" s="43"/>
      <c r="AB250" s="43"/>
      <c r="AC250" s="43"/>
      <c r="AD250" s="43"/>
      <c r="AE250" s="43"/>
    </row>
    <row r="251" spans="1:31" s="3" customFormat="1" x14ac:dyDescent="0.2">
      <c r="A251" s="72"/>
      <c r="B251" s="73"/>
      <c r="C251" s="71"/>
      <c r="D251" s="27" t="s">
        <v>10</v>
      </c>
      <c r="E251" s="27">
        <f>SUM(E248:E250)</f>
        <v>324819.8</v>
      </c>
      <c r="F251" s="27">
        <f t="shared" ref="F251:Y251" si="101">SUM(F248:F250)</f>
        <v>0</v>
      </c>
      <c r="G251" s="27">
        <f t="shared" si="101"/>
        <v>5400</v>
      </c>
      <c r="H251" s="27">
        <f t="shared" si="101"/>
        <v>162410</v>
      </c>
      <c r="I251" s="27">
        <f t="shared" si="101"/>
        <v>32482</v>
      </c>
      <c r="J251" s="27">
        <f t="shared" si="101"/>
        <v>0</v>
      </c>
      <c r="K251" s="27">
        <f t="shared" si="101"/>
        <v>129928</v>
      </c>
      <c r="L251" s="27">
        <f t="shared" si="101"/>
        <v>0</v>
      </c>
      <c r="M251" s="27">
        <f t="shared" si="101"/>
        <v>0</v>
      </c>
      <c r="N251" s="27">
        <f t="shared" si="101"/>
        <v>157009.79999999999</v>
      </c>
      <c r="O251" s="27">
        <f t="shared" si="101"/>
        <v>27081.8</v>
      </c>
      <c r="P251" s="27">
        <f t="shared" si="101"/>
        <v>0</v>
      </c>
      <c r="Q251" s="27">
        <f t="shared" si="101"/>
        <v>129928</v>
      </c>
      <c r="R251" s="27">
        <f t="shared" si="101"/>
        <v>0</v>
      </c>
      <c r="S251" s="27">
        <f t="shared" si="101"/>
        <v>0</v>
      </c>
      <c r="T251" s="27">
        <f t="shared" si="101"/>
        <v>0</v>
      </c>
      <c r="U251" s="27">
        <f t="shared" si="101"/>
        <v>0</v>
      </c>
      <c r="V251" s="27">
        <f t="shared" si="101"/>
        <v>0</v>
      </c>
      <c r="W251" s="27">
        <f t="shared" si="101"/>
        <v>0</v>
      </c>
      <c r="X251" s="27">
        <f t="shared" si="101"/>
        <v>0</v>
      </c>
      <c r="Y251" s="27">
        <f t="shared" si="101"/>
        <v>0</v>
      </c>
      <c r="Z251" s="27"/>
      <c r="AA251" s="27"/>
      <c r="AB251" s="27"/>
      <c r="AC251" s="27"/>
      <c r="AD251" s="27"/>
      <c r="AE251" s="27"/>
    </row>
    <row r="252" spans="1:31" s="4" customFormat="1" x14ac:dyDescent="0.2">
      <c r="A252" s="72" t="s">
        <v>23</v>
      </c>
      <c r="B252" s="73" t="s">
        <v>71</v>
      </c>
      <c r="C252" s="90" t="s">
        <v>116</v>
      </c>
      <c r="D252" s="17" t="s">
        <v>7</v>
      </c>
      <c r="E252" s="18">
        <v>0</v>
      </c>
      <c r="F252" s="18"/>
      <c r="G252" s="18"/>
      <c r="H252" s="9">
        <v>0</v>
      </c>
      <c r="I252" s="19"/>
      <c r="J252" s="19"/>
      <c r="K252" s="19"/>
      <c r="L252" s="22"/>
      <c r="M252" s="19"/>
      <c r="N252" s="9"/>
      <c r="O252" s="19"/>
      <c r="P252" s="19"/>
      <c r="Q252" s="19"/>
      <c r="R252" s="22"/>
      <c r="S252" s="19"/>
      <c r="T252" s="9"/>
      <c r="U252" s="19"/>
      <c r="V252" s="19"/>
      <c r="W252" s="19"/>
      <c r="X252" s="22"/>
      <c r="Y252" s="19">
        <v>0</v>
      </c>
      <c r="Z252" s="43"/>
      <c r="AA252" s="43"/>
      <c r="AB252" s="43"/>
      <c r="AC252" s="43"/>
      <c r="AD252" s="43"/>
      <c r="AE252" s="43"/>
    </row>
    <row r="253" spans="1:31" s="4" customFormat="1" x14ac:dyDescent="0.2">
      <c r="A253" s="72"/>
      <c r="B253" s="73"/>
      <c r="C253" s="71"/>
      <c r="D253" s="17" t="s">
        <v>8</v>
      </c>
      <c r="E253" s="18">
        <v>162375</v>
      </c>
      <c r="F253" s="18"/>
      <c r="G253" s="18"/>
      <c r="H253" s="9">
        <v>0</v>
      </c>
      <c r="I253" s="19"/>
      <c r="J253" s="19"/>
      <c r="K253" s="19"/>
      <c r="L253" s="22"/>
      <c r="M253" s="19"/>
      <c r="N253" s="9">
        <v>162375</v>
      </c>
      <c r="O253" s="19">
        <v>129900</v>
      </c>
      <c r="P253" s="19"/>
      <c r="Q253" s="19">
        <v>32475</v>
      </c>
      <c r="R253" s="22"/>
      <c r="S253" s="19"/>
      <c r="T253" s="9"/>
      <c r="U253" s="19"/>
      <c r="V253" s="19"/>
      <c r="W253" s="19"/>
      <c r="X253" s="22"/>
      <c r="Y253" s="19">
        <v>0</v>
      </c>
      <c r="Z253" s="43"/>
      <c r="AA253" s="43"/>
      <c r="AB253" s="43"/>
      <c r="AC253" s="43"/>
      <c r="AD253" s="43"/>
      <c r="AE253" s="43"/>
    </row>
    <row r="254" spans="1:31" s="4" customFormat="1" x14ac:dyDescent="0.2">
      <c r="A254" s="72"/>
      <c r="B254" s="73"/>
      <c r="C254" s="71"/>
      <c r="D254" s="17" t="s">
        <v>9</v>
      </c>
      <c r="E254" s="18">
        <v>0</v>
      </c>
      <c r="F254" s="18"/>
      <c r="G254" s="18"/>
      <c r="H254" s="9">
        <v>0</v>
      </c>
      <c r="I254" s="19"/>
      <c r="J254" s="19"/>
      <c r="K254" s="19"/>
      <c r="L254" s="22"/>
      <c r="M254" s="19"/>
      <c r="N254" s="9"/>
      <c r="O254" s="19"/>
      <c r="P254" s="19"/>
      <c r="Q254" s="19"/>
      <c r="R254" s="22"/>
      <c r="S254" s="19"/>
      <c r="T254" s="9"/>
      <c r="U254" s="19"/>
      <c r="V254" s="19"/>
      <c r="W254" s="19"/>
      <c r="X254" s="22"/>
      <c r="Y254" s="19">
        <v>0</v>
      </c>
      <c r="Z254" s="43"/>
      <c r="AA254" s="43"/>
      <c r="AB254" s="43"/>
      <c r="AC254" s="43"/>
      <c r="AD254" s="43"/>
      <c r="AE254" s="43"/>
    </row>
    <row r="255" spans="1:31" s="3" customFormat="1" x14ac:dyDescent="0.2">
      <c r="A255" s="72"/>
      <c r="B255" s="73"/>
      <c r="C255" s="71"/>
      <c r="D255" s="27" t="s">
        <v>10</v>
      </c>
      <c r="E255" s="27">
        <f>SUM(E252:E254)</f>
        <v>162375</v>
      </c>
      <c r="F255" s="27">
        <f t="shared" ref="F255:I255" si="102">SUM(F252:F254)</f>
        <v>0</v>
      </c>
      <c r="G255" s="27">
        <f t="shared" si="102"/>
        <v>0</v>
      </c>
      <c r="H255" s="27">
        <f t="shared" si="102"/>
        <v>0</v>
      </c>
      <c r="I255" s="27">
        <f t="shared" si="102"/>
        <v>0</v>
      </c>
      <c r="J255" s="27">
        <f t="shared" ref="J255" si="103">SUM(J252:J254)</f>
        <v>0</v>
      </c>
      <c r="K255" s="27">
        <f t="shared" ref="K255" si="104">SUM(K252:K254)</f>
        <v>0</v>
      </c>
      <c r="L255" s="27">
        <f t="shared" ref="L255:M255" si="105">SUM(L252:L254)</f>
        <v>0</v>
      </c>
      <c r="M255" s="27">
        <f t="shared" si="105"/>
        <v>0</v>
      </c>
      <c r="N255" s="27">
        <f t="shared" ref="N255" si="106">SUM(N252:N254)</f>
        <v>162375</v>
      </c>
      <c r="O255" s="27">
        <f t="shared" ref="O255" si="107">SUM(O252:O254)</f>
        <v>129900</v>
      </c>
      <c r="P255" s="27">
        <f t="shared" ref="P255:Q255" si="108">SUM(P252:P254)</f>
        <v>0</v>
      </c>
      <c r="Q255" s="27">
        <f t="shared" si="108"/>
        <v>32475</v>
      </c>
      <c r="R255" s="27">
        <f t="shared" ref="R255" si="109">SUM(R252:R254)</f>
        <v>0</v>
      </c>
      <c r="S255" s="27">
        <f t="shared" ref="S255" si="110">SUM(S252:S254)</f>
        <v>0</v>
      </c>
      <c r="T255" s="27">
        <f t="shared" ref="T255:U255" si="111">SUM(T252:T254)</f>
        <v>0</v>
      </c>
      <c r="U255" s="27">
        <f t="shared" si="111"/>
        <v>0</v>
      </c>
      <c r="V255" s="27">
        <f t="shared" ref="V255" si="112">SUM(V252:V254)</f>
        <v>0</v>
      </c>
      <c r="W255" s="27">
        <f t="shared" ref="W255" si="113">SUM(W252:W254)</f>
        <v>0</v>
      </c>
      <c r="X255" s="27">
        <f t="shared" ref="X255:Y255" si="114">SUM(X252:X254)</f>
        <v>0</v>
      </c>
      <c r="Y255" s="27">
        <f t="shared" si="114"/>
        <v>0</v>
      </c>
      <c r="Z255" s="39"/>
      <c r="AA255" s="39"/>
      <c r="AB255" s="39"/>
      <c r="AC255" s="39"/>
      <c r="AD255" s="39"/>
      <c r="AE255" s="39"/>
    </row>
    <row r="256" spans="1:31" x14ac:dyDescent="0.2">
      <c r="A256" s="81" t="s">
        <v>23</v>
      </c>
      <c r="B256" s="99" t="s">
        <v>117</v>
      </c>
      <c r="C256" s="102" t="s">
        <v>116</v>
      </c>
      <c r="D256" s="17" t="s">
        <v>7</v>
      </c>
      <c r="E256" s="18">
        <v>0</v>
      </c>
      <c r="F256" s="18"/>
      <c r="G256" s="18"/>
      <c r="H256" s="9">
        <v>0</v>
      </c>
      <c r="I256" s="19"/>
      <c r="J256" s="19"/>
      <c r="K256" s="19"/>
      <c r="L256" s="22"/>
      <c r="M256" s="19"/>
      <c r="N256" s="9"/>
      <c r="O256" s="19"/>
      <c r="P256" s="19"/>
      <c r="Q256" s="19"/>
      <c r="R256" s="22"/>
      <c r="S256" s="19"/>
      <c r="T256" s="9"/>
      <c r="U256" s="19"/>
      <c r="V256" s="19"/>
      <c r="W256" s="19"/>
      <c r="X256" s="22"/>
      <c r="Y256" s="19">
        <v>0</v>
      </c>
      <c r="Z256" s="43"/>
      <c r="AA256" s="43"/>
      <c r="AB256" s="43"/>
      <c r="AC256" s="43"/>
      <c r="AD256" s="43"/>
      <c r="AE256" s="43"/>
    </row>
    <row r="257" spans="1:31" x14ac:dyDescent="0.2">
      <c r="A257" s="82"/>
      <c r="B257" s="100"/>
      <c r="C257" s="103"/>
      <c r="D257" s="17" t="s">
        <v>8</v>
      </c>
      <c r="E257" s="18">
        <v>159624</v>
      </c>
      <c r="F257" s="18"/>
      <c r="G257" s="18"/>
      <c r="H257" s="9">
        <v>0</v>
      </c>
      <c r="I257" s="19"/>
      <c r="J257" s="19"/>
      <c r="K257" s="19"/>
      <c r="L257" s="22"/>
      <c r="M257" s="19"/>
      <c r="N257" s="19">
        <v>159624</v>
      </c>
      <c r="O257" s="9">
        <v>85016</v>
      </c>
      <c r="P257" s="19"/>
      <c r="Q257" s="19">
        <v>74608</v>
      </c>
      <c r="R257" s="22"/>
      <c r="S257" s="19"/>
      <c r="T257" s="9"/>
      <c r="U257" s="19"/>
      <c r="V257" s="19"/>
      <c r="W257" s="19"/>
      <c r="X257" s="22"/>
      <c r="Y257" s="19">
        <v>0</v>
      </c>
      <c r="Z257" s="43"/>
      <c r="AA257" s="43"/>
      <c r="AB257" s="43"/>
      <c r="AC257" s="43"/>
      <c r="AD257" s="43"/>
      <c r="AE257" s="43"/>
    </row>
    <row r="258" spans="1:31" x14ac:dyDescent="0.2">
      <c r="A258" s="82"/>
      <c r="B258" s="100"/>
      <c r="C258" s="103"/>
      <c r="D258" s="17" t="s">
        <v>9</v>
      </c>
      <c r="E258" s="18">
        <v>0</v>
      </c>
      <c r="F258" s="18"/>
      <c r="G258" s="18"/>
      <c r="H258" s="9">
        <v>0</v>
      </c>
      <c r="I258" s="19"/>
      <c r="J258" s="19"/>
      <c r="K258" s="19"/>
      <c r="L258" s="22"/>
      <c r="M258" s="19"/>
      <c r="N258" s="9"/>
      <c r="O258" s="19"/>
      <c r="P258" s="19"/>
      <c r="Q258" s="19"/>
      <c r="R258" s="22"/>
      <c r="S258" s="19"/>
      <c r="T258" s="9"/>
      <c r="U258" s="19"/>
      <c r="V258" s="19"/>
      <c r="W258" s="19"/>
      <c r="X258" s="22"/>
      <c r="Y258" s="19">
        <v>0</v>
      </c>
      <c r="Z258" s="43"/>
      <c r="AA258" s="43"/>
      <c r="AB258" s="43"/>
      <c r="AC258" s="43"/>
      <c r="AD258" s="43"/>
      <c r="AE258" s="43"/>
    </row>
    <row r="259" spans="1:31" s="21" customFormat="1" x14ac:dyDescent="0.2">
      <c r="A259" s="83"/>
      <c r="B259" s="101"/>
      <c r="C259" s="104"/>
      <c r="D259" s="27" t="s">
        <v>10</v>
      </c>
      <c r="E259" s="27">
        <v>159624</v>
      </c>
      <c r="F259" s="27">
        <v>0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159624</v>
      </c>
      <c r="O259" s="27">
        <v>85016</v>
      </c>
      <c r="P259" s="27">
        <v>0</v>
      </c>
      <c r="Q259" s="27">
        <v>74608</v>
      </c>
      <c r="R259" s="27">
        <v>0</v>
      </c>
      <c r="S259" s="27">
        <v>0</v>
      </c>
      <c r="T259" s="27">
        <v>0</v>
      </c>
      <c r="U259" s="27">
        <v>0</v>
      </c>
      <c r="V259" s="27">
        <v>0</v>
      </c>
      <c r="W259" s="27">
        <v>0</v>
      </c>
      <c r="X259" s="27">
        <v>0</v>
      </c>
      <c r="Y259" s="27">
        <v>0</v>
      </c>
      <c r="Z259" s="39"/>
      <c r="AA259" s="39"/>
      <c r="AB259" s="39"/>
      <c r="AC259" s="39"/>
      <c r="AD259" s="39"/>
      <c r="AE259" s="39"/>
    </row>
    <row r="260" spans="1:31" x14ac:dyDescent="0.2">
      <c r="A260" s="69" t="s">
        <v>83</v>
      </c>
      <c r="B260" s="70" t="s">
        <v>29</v>
      </c>
      <c r="C260" s="71" t="s">
        <v>123</v>
      </c>
      <c r="D260" s="17" t="s">
        <v>7</v>
      </c>
      <c r="E260" s="18">
        <v>0</v>
      </c>
      <c r="F260" s="18"/>
      <c r="G260" s="18"/>
      <c r="H260" s="9">
        <v>0</v>
      </c>
      <c r="I260" s="19"/>
      <c r="J260" s="19"/>
      <c r="K260" s="19"/>
      <c r="L260" s="22"/>
      <c r="M260" s="19"/>
      <c r="N260" s="9"/>
      <c r="O260" s="19"/>
      <c r="P260" s="19"/>
      <c r="Q260" s="19"/>
      <c r="R260" s="22"/>
      <c r="S260" s="19"/>
      <c r="T260" s="9"/>
      <c r="U260" s="19"/>
      <c r="V260" s="19"/>
      <c r="W260" s="19"/>
      <c r="X260" s="22"/>
      <c r="Y260" s="19">
        <v>0</v>
      </c>
      <c r="Z260" s="19">
        <v>0</v>
      </c>
      <c r="AA260" s="44"/>
      <c r="AB260" s="44"/>
      <c r="AC260" s="44"/>
      <c r="AD260" s="44"/>
      <c r="AE260" s="44"/>
    </row>
    <row r="261" spans="1:31" ht="25.5" x14ac:dyDescent="0.2">
      <c r="A261" s="69"/>
      <c r="B261" s="70"/>
      <c r="C261" s="71"/>
      <c r="D261" s="17" t="s">
        <v>8</v>
      </c>
      <c r="E261" s="18">
        <f>G261+H261+N261+T261+Z261</f>
        <v>217500000</v>
      </c>
      <c r="F261" s="18"/>
      <c r="G261" s="18">
        <f>63747570+30526795</f>
        <v>94274365</v>
      </c>
      <c r="H261" s="9">
        <f>K261</f>
        <v>43241746</v>
      </c>
      <c r="I261" s="19"/>
      <c r="J261" s="19"/>
      <c r="K261" s="19">
        <v>43241746</v>
      </c>
      <c r="L261" s="22"/>
      <c r="M261" s="19"/>
      <c r="N261" s="9">
        <f>Q261</f>
        <v>39876531</v>
      </c>
      <c r="O261" s="19">
        <v>0</v>
      </c>
      <c r="P261" s="19">
        <v>0</v>
      </c>
      <c r="Q261" s="19">
        <v>39876531</v>
      </c>
      <c r="R261" s="22"/>
      <c r="S261" s="19"/>
      <c r="T261" s="9">
        <f>W261+Y261</f>
        <v>32443746</v>
      </c>
      <c r="U261" s="19">
        <v>0</v>
      </c>
      <c r="V261" s="19">
        <v>0</v>
      </c>
      <c r="W261" s="19">
        <v>2564633</v>
      </c>
      <c r="X261" s="52" t="s">
        <v>102</v>
      </c>
      <c r="Y261" s="19">
        <v>29879113</v>
      </c>
      <c r="Z261" s="19">
        <f>AC261</f>
        <v>7663612</v>
      </c>
      <c r="AA261" s="44"/>
      <c r="AB261" s="44"/>
      <c r="AC261" s="44">
        <f>9401533-1737921</f>
        <v>7663612</v>
      </c>
      <c r="AD261" s="44"/>
      <c r="AE261" s="44"/>
    </row>
    <row r="262" spans="1:31" x14ac:dyDescent="0.2">
      <c r="A262" s="69"/>
      <c r="B262" s="70"/>
      <c r="C262" s="71"/>
      <c r="D262" s="17" t="s">
        <v>9</v>
      </c>
      <c r="E262" s="18">
        <v>0</v>
      </c>
      <c r="F262" s="18"/>
      <c r="G262" s="18"/>
      <c r="H262" s="9">
        <v>0</v>
      </c>
      <c r="I262" s="19"/>
      <c r="J262" s="19"/>
      <c r="K262" s="19"/>
      <c r="L262" s="22"/>
      <c r="M262" s="19"/>
      <c r="N262" s="9"/>
      <c r="O262" s="19"/>
      <c r="P262" s="19"/>
      <c r="Q262" s="19"/>
      <c r="R262" s="22"/>
      <c r="S262" s="19"/>
      <c r="T262" s="9"/>
      <c r="U262" s="19"/>
      <c r="V262" s="19"/>
      <c r="W262" s="19"/>
      <c r="X262" s="22"/>
      <c r="Y262" s="19">
        <v>0</v>
      </c>
      <c r="Z262" s="19">
        <v>0</v>
      </c>
      <c r="AA262" s="44"/>
      <c r="AB262" s="44"/>
      <c r="AC262" s="44"/>
      <c r="AD262" s="44"/>
      <c r="AE262" s="44"/>
    </row>
    <row r="263" spans="1:31" s="21" customFormat="1" x14ac:dyDescent="0.2">
      <c r="A263" s="69"/>
      <c r="B263" s="70"/>
      <c r="C263" s="71"/>
      <c r="D263" s="27" t="s">
        <v>10</v>
      </c>
      <c r="E263" s="27">
        <f>SUM(E260:E262)</f>
        <v>217500000</v>
      </c>
      <c r="F263" s="27">
        <v>0</v>
      </c>
      <c r="G263" s="27">
        <f>SUM(G260:G262)</f>
        <v>94274365</v>
      </c>
      <c r="H263" s="27">
        <v>43241746</v>
      </c>
      <c r="I263" s="27">
        <v>0</v>
      </c>
      <c r="J263" s="27">
        <v>0</v>
      </c>
      <c r="K263" s="27">
        <f>SUM(K260:K262)</f>
        <v>43241746</v>
      </c>
      <c r="L263" s="27">
        <v>0</v>
      </c>
      <c r="M263" s="27"/>
      <c r="N263" s="27">
        <v>39876531</v>
      </c>
      <c r="O263" s="27">
        <v>0</v>
      </c>
      <c r="P263" s="27">
        <v>0</v>
      </c>
      <c r="Q263" s="27">
        <f>SUM(Q260:Q262)</f>
        <v>39876531</v>
      </c>
      <c r="R263" s="27">
        <v>0</v>
      </c>
      <c r="S263" s="27"/>
      <c r="T263" s="27">
        <v>32443746</v>
      </c>
      <c r="U263" s="27">
        <v>0</v>
      </c>
      <c r="V263" s="27">
        <v>0</v>
      </c>
      <c r="W263" s="27">
        <v>2564633</v>
      </c>
      <c r="X263" s="27">
        <v>0</v>
      </c>
      <c r="Y263" s="27">
        <v>29879113</v>
      </c>
      <c r="Z263" s="27">
        <f>SUM(Z260:Z262)</f>
        <v>7663612</v>
      </c>
      <c r="AA263" s="27">
        <v>0</v>
      </c>
      <c r="AB263" s="27">
        <v>0</v>
      </c>
      <c r="AC263" s="27">
        <f>SUM(AC260:AC262)</f>
        <v>7663612</v>
      </c>
      <c r="AD263" s="27"/>
      <c r="AE263" s="27">
        <v>0</v>
      </c>
    </row>
    <row r="264" spans="1:31" s="46" customFormat="1" x14ac:dyDescent="0.2">
      <c r="A264" s="69" t="s">
        <v>30</v>
      </c>
      <c r="B264" s="70" t="s">
        <v>31</v>
      </c>
      <c r="C264" s="71" t="s">
        <v>16</v>
      </c>
      <c r="D264" s="17" t="s">
        <v>7</v>
      </c>
      <c r="E264" s="18">
        <v>36039.75</v>
      </c>
      <c r="F264" s="18"/>
      <c r="G264" s="18">
        <v>22933.75</v>
      </c>
      <c r="H264" s="9">
        <v>13106</v>
      </c>
      <c r="I264" s="19"/>
      <c r="J264" s="19"/>
      <c r="K264" s="19">
        <v>11140</v>
      </c>
      <c r="L264" s="52" t="s">
        <v>118</v>
      </c>
      <c r="M264" s="19">
        <v>1966</v>
      </c>
      <c r="N264" s="9"/>
      <c r="O264" s="19"/>
      <c r="P264" s="19"/>
      <c r="Q264" s="19"/>
      <c r="R264" s="22"/>
      <c r="S264" s="19"/>
      <c r="T264" s="9"/>
      <c r="U264" s="19"/>
      <c r="V264" s="19"/>
      <c r="W264" s="19"/>
      <c r="X264" s="22"/>
      <c r="Y264" s="19">
        <v>0</v>
      </c>
      <c r="Z264" s="45"/>
      <c r="AA264" s="45"/>
      <c r="AB264" s="45"/>
      <c r="AC264" s="45"/>
      <c r="AD264" s="45"/>
      <c r="AE264" s="45"/>
    </row>
    <row r="265" spans="1:31" s="46" customFormat="1" x14ac:dyDescent="0.2">
      <c r="A265" s="69"/>
      <c r="B265" s="70"/>
      <c r="C265" s="71"/>
      <c r="D265" s="17" t="s">
        <v>91</v>
      </c>
      <c r="E265" s="18">
        <v>395221.94999999995</v>
      </c>
      <c r="F265" s="18"/>
      <c r="G265" s="18">
        <v>276937.94999999995</v>
      </c>
      <c r="H265" s="9">
        <v>118284</v>
      </c>
      <c r="I265" s="19"/>
      <c r="J265" s="19"/>
      <c r="K265" s="19">
        <v>100541</v>
      </c>
      <c r="L265" s="52" t="s">
        <v>118</v>
      </c>
      <c r="M265" s="19">
        <v>17743</v>
      </c>
      <c r="N265" s="9"/>
      <c r="O265" s="19"/>
      <c r="P265" s="19"/>
      <c r="Q265" s="19"/>
      <c r="R265" s="22"/>
      <c r="S265" s="19"/>
      <c r="T265" s="9"/>
      <c r="U265" s="19"/>
      <c r="V265" s="19"/>
      <c r="W265" s="19"/>
      <c r="X265" s="22"/>
      <c r="Y265" s="19">
        <v>0</v>
      </c>
      <c r="Z265" s="45"/>
      <c r="AA265" s="45"/>
      <c r="AB265" s="45"/>
      <c r="AC265" s="45"/>
      <c r="AD265" s="45"/>
      <c r="AE265" s="45"/>
    </row>
    <row r="266" spans="1:31" s="46" customFormat="1" x14ac:dyDescent="0.2">
      <c r="A266" s="69"/>
      <c r="B266" s="70"/>
      <c r="C266" s="71"/>
      <c r="D266" s="17" t="s">
        <v>9</v>
      </c>
      <c r="E266" s="18">
        <v>0</v>
      </c>
      <c r="F266" s="18"/>
      <c r="G266" s="18"/>
      <c r="H266" s="9">
        <v>0</v>
      </c>
      <c r="I266" s="19"/>
      <c r="J266" s="19"/>
      <c r="K266" s="19"/>
      <c r="L266" s="22"/>
      <c r="M266" s="19"/>
      <c r="N266" s="9"/>
      <c r="O266" s="19"/>
      <c r="P266" s="19"/>
      <c r="Q266" s="19"/>
      <c r="R266" s="22"/>
      <c r="S266" s="19"/>
      <c r="T266" s="9"/>
      <c r="U266" s="19"/>
      <c r="V266" s="19"/>
      <c r="W266" s="19"/>
      <c r="X266" s="22"/>
      <c r="Y266" s="19">
        <v>0</v>
      </c>
      <c r="Z266" s="45"/>
      <c r="AA266" s="45"/>
      <c r="AB266" s="45"/>
      <c r="AC266" s="45"/>
      <c r="AD266" s="45"/>
      <c r="AE266" s="45"/>
    </row>
    <row r="267" spans="1:31" s="48" customFormat="1" x14ac:dyDescent="0.2">
      <c r="A267" s="69"/>
      <c r="B267" s="70"/>
      <c r="C267" s="71"/>
      <c r="D267" s="27" t="s">
        <v>10</v>
      </c>
      <c r="E267" s="27">
        <v>431261.69999999995</v>
      </c>
      <c r="F267" s="27">
        <v>0</v>
      </c>
      <c r="G267" s="27">
        <v>299871.69999999995</v>
      </c>
      <c r="H267" s="27">
        <v>131390</v>
      </c>
      <c r="I267" s="27">
        <v>0</v>
      </c>
      <c r="J267" s="27">
        <v>0</v>
      </c>
      <c r="K267" s="27">
        <v>111681</v>
      </c>
      <c r="L267" s="27">
        <v>0</v>
      </c>
      <c r="M267" s="27">
        <v>19709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0</v>
      </c>
      <c r="Z267" s="47"/>
      <c r="AA267" s="47"/>
      <c r="AB267" s="47"/>
      <c r="AC267" s="47"/>
      <c r="AD267" s="47"/>
      <c r="AE267" s="47"/>
    </row>
    <row r="268" spans="1:31" s="46" customFormat="1" x14ac:dyDescent="0.2">
      <c r="A268" s="69" t="s">
        <v>30</v>
      </c>
      <c r="B268" s="70" t="s">
        <v>103</v>
      </c>
      <c r="C268" s="71" t="s">
        <v>12</v>
      </c>
      <c r="D268" s="17" t="s">
        <v>7</v>
      </c>
      <c r="E268" s="18">
        <v>19508</v>
      </c>
      <c r="F268" s="18"/>
      <c r="G268" s="18"/>
      <c r="H268" s="9">
        <v>19508</v>
      </c>
      <c r="I268" s="19"/>
      <c r="J268" s="19"/>
      <c r="K268" s="19">
        <v>16582</v>
      </c>
      <c r="L268" s="52" t="s">
        <v>118</v>
      </c>
      <c r="M268" s="19">
        <v>2926</v>
      </c>
      <c r="N268" s="9"/>
      <c r="O268" s="19"/>
      <c r="P268" s="19"/>
      <c r="Q268" s="19"/>
      <c r="R268" s="22"/>
      <c r="S268" s="19"/>
      <c r="T268" s="9"/>
      <c r="U268" s="19"/>
      <c r="V268" s="19"/>
      <c r="W268" s="19"/>
      <c r="X268" s="22"/>
      <c r="Y268" s="19">
        <v>0</v>
      </c>
      <c r="Z268" s="45"/>
      <c r="AA268" s="45"/>
      <c r="AB268" s="45"/>
      <c r="AC268" s="45"/>
      <c r="AD268" s="45"/>
      <c r="AE268" s="45"/>
    </row>
    <row r="269" spans="1:31" s="46" customFormat="1" x14ac:dyDescent="0.2">
      <c r="A269" s="69"/>
      <c r="B269" s="70"/>
      <c r="C269" s="71"/>
      <c r="D269" s="17" t="s">
        <v>91</v>
      </c>
      <c r="E269" s="18">
        <v>303807</v>
      </c>
      <c r="F269" s="18"/>
      <c r="G269" s="18"/>
      <c r="H269" s="9">
        <v>303807</v>
      </c>
      <c r="I269" s="19"/>
      <c r="J269" s="19"/>
      <c r="K269" s="19">
        <v>258236</v>
      </c>
      <c r="L269" s="52" t="s">
        <v>118</v>
      </c>
      <c r="M269" s="19">
        <v>45571</v>
      </c>
      <c r="N269" s="9"/>
      <c r="O269" s="19"/>
      <c r="P269" s="19"/>
      <c r="Q269" s="19"/>
      <c r="R269" s="22"/>
      <c r="S269" s="19"/>
      <c r="T269" s="9"/>
      <c r="U269" s="19"/>
      <c r="V269" s="19"/>
      <c r="W269" s="19"/>
      <c r="X269" s="22"/>
      <c r="Y269" s="19">
        <v>0</v>
      </c>
      <c r="Z269" s="45"/>
      <c r="AA269" s="45"/>
      <c r="AB269" s="45"/>
      <c r="AC269" s="45"/>
      <c r="AD269" s="45"/>
      <c r="AE269" s="45"/>
    </row>
    <row r="270" spans="1:31" s="46" customFormat="1" x14ac:dyDescent="0.2">
      <c r="A270" s="69"/>
      <c r="B270" s="70"/>
      <c r="C270" s="71"/>
      <c r="D270" s="17" t="s">
        <v>9</v>
      </c>
      <c r="E270" s="18">
        <v>0</v>
      </c>
      <c r="F270" s="18"/>
      <c r="G270" s="18"/>
      <c r="H270" s="9">
        <v>0</v>
      </c>
      <c r="I270" s="19"/>
      <c r="J270" s="19"/>
      <c r="K270" s="19"/>
      <c r="L270" s="22"/>
      <c r="M270" s="19"/>
      <c r="N270" s="9"/>
      <c r="O270" s="19"/>
      <c r="P270" s="19"/>
      <c r="Q270" s="19"/>
      <c r="R270" s="22"/>
      <c r="S270" s="19"/>
      <c r="T270" s="9"/>
      <c r="U270" s="19"/>
      <c r="V270" s="19"/>
      <c r="W270" s="19"/>
      <c r="X270" s="22"/>
      <c r="Y270" s="19">
        <v>0</v>
      </c>
      <c r="Z270" s="45"/>
      <c r="AA270" s="45"/>
      <c r="AB270" s="45"/>
      <c r="AC270" s="45"/>
      <c r="AD270" s="45"/>
      <c r="AE270" s="45"/>
    </row>
    <row r="271" spans="1:31" s="48" customFormat="1" x14ac:dyDescent="0.2">
      <c r="A271" s="69"/>
      <c r="B271" s="70"/>
      <c r="C271" s="71"/>
      <c r="D271" s="27" t="s">
        <v>10</v>
      </c>
      <c r="E271" s="27">
        <v>323315</v>
      </c>
      <c r="F271" s="27">
        <v>0</v>
      </c>
      <c r="G271" s="27">
        <v>0</v>
      </c>
      <c r="H271" s="27">
        <v>323315</v>
      </c>
      <c r="I271" s="27">
        <v>0</v>
      </c>
      <c r="J271" s="27">
        <v>0</v>
      </c>
      <c r="K271" s="27">
        <v>274818</v>
      </c>
      <c r="L271" s="27">
        <v>0</v>
      </c>
      <c r="M271" s="27">
        <v>48497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  <c r="V271" s="27">
        <v>0</v>
      </c>
      <c r="W271" s="27">
        <v>0</v>
      </c>
      <c r="X271" s="27">
        <v>0</v>
      </c>
      <c r="Y271" s="27">
        <v>0</v>
      </c>
      <c r="Z271" s="47"/>
      <c r="AA271" s="47"/>
      <c r="AB271" s="47"/>
      <c r="AC271" s="47"/>
      <c r="AD271" s="47"/>
      <c r="AE271" s="47"/>
    </row>
    <row r="272" spans="1:31" x14ac:dyDescent="0.2">
      <c r="A272" s="81" t="s">
        <v>28</v>
      </c>
      <c r="B272" s="84" t="s">
        <v>33</v>
      </c>
      <c r="C272" s="87" t="s">
        <v>16</v>
      </c>
      <c r="D272" s="17" t="s">
        <v>7</v>
      </c>
      <c r="E272" s="18">
        <v>10800</v>
      </c>
      <c r="F272" s="18"/>
      <c r="G272" s="18">
        <v>10800</v>
      </c>
      <c r="H272" s="9">
        <v>0</v>
      </c>
      <c r="I272" s="19"/>
      <c r="J272" s="19"/>
      <c r="K272" s="19"/>
      <c r="L272" s="22"/>
      <c r="M272" s="19"/>
      <c r="N272" s="9"/>
      <c r="O272" s="19"/>
      <c r="P272" s="19"/>
      <c r="Q272" s="19"/>
      <c r="R272" s="22"/>
      <c r="S272" s="19"/>
      <c r="T272" s="9"/>
      <c r="U272" s="19"/>
      <c r="V272" s="19"/>
      <c r="W272" s="19"/>
      <c r="X272" s="22"/>
      <c r="Y272" s="19">
        <v>0</v>
      </c>
      <c r="Z272" s="45"/>
      <c r="AA272" s="45"/>
      <c r="AB272" s="45"/>
      <c r="AC272" s="45"/>
      <c r="AD272" s="45"/>
      <c r="AE272" s="45"/>
    </row>
    <row r="273" spans="1:31" x14ac:dyDescent="0.2">
      <c r="A273" s="82"/>
      <c r="B273" s="85"/>
      <c r="C273" s="88"/>
      <c r="D273" s="17" t="s">
        <v>8</v>
      </c>
      <c r="E273" s="18">
        <v>10138662</v>
      </c>
      <c r="F273" s="18"/>
      <c r="G273" s="18">
        <v>8561139</v>
      </c>
      <c r="H273" s="9">
        <v>1577523</v>
      </c>
      <c r="I273" s="19"/>
      <c r="J273" s="19">
        <v>392668</v>
      </c>
      <c r="K273" s="19">
        <v>1184855</v>
      </c>
      <c r="L273" s="22"/>
      <c r="M273" s="19"/>
      <c r="N273" s="9"/>
      <c r="O273" s="19"/>
      <c r="P273" s="19"/>
      <c r="Q273" s="19"/>
      <c r="R273" s="22"/>
      <c r="S273" s="19"/>
      <c r="T273" s="9"/>
      <c r="U273" s="19"/>
      <c r="V273" s="19"/>
      <c r="W273" s="19"/>
      <c r="X273" s="22"/>
      <c r="Y273" s="19">
        <v>0</v>
      </c>
      <c r="Z273" s="47"/>
      <c r="AA273" s="47"/>
      <c r="AB273" s="47"/>
      <c r="AC273" s="47"/>
      <c r="AD273" s="47"/>
      <c r="AE273" s="47"/>
    </row>
    <row r="274" spans="1:31" x14ac:dyDescent="0.2">
      <c r="A274" s="82"/>
      <c r="B274" s="85"/>
      <c r="C274" s="88"/>
      <c r="D274" s="17" t="s">
        <v>9</v>
      </c>
      <c r="E274" s="18">
        <v>0</v>
      </c>
      <c r="F274" s="18"/>
      <c r="G274" s="18"/>
      <c r="H274" s="9">
        <v>0</v>
      </c>
      <c r="I274" s="19"/>
      <c r="J274" s="19"/>
      <c r="K274" s="19"/>
      <c r="L274" s="22"/>
      <c r="M274" s="19"/>
      <c r="N274" s="9"/>
      <c r="O274" s="19"/>
      <c r="P274" s="19"/>
      <c r="Q274" s="19"/>
      <c r="R274" s="22"/>
      <c r="S274" s="19"/>
      <c r="T274" s="9"/>
      <c r="U274" s="19"/>
      <c r="V274" s="19"/>
      <c r="W274" s="19"/>
      <c r="X274" s="22"/>
      <c r="Y274" s="19">
        <v>0</v>
      </c>
      <c r="Z274" s="45"/>
      <c r="AA274" s="45"/>
      <c r="AB274" s="45"/>
      <c r="AC274" s="45"/>
      <c r="AD274" s="45"/>
      <c r="AE274" s="45"/>
    </row>
    <row r="275" spans="1:31" x14ac:dyDescent="0.2">
      <c r="A275" s="83"/>
      <c r="B275" s="86"/>
      <c r="C275" s="89"/>
      <c r="D275" s="27" t="s">
        <v>10</v>
      </c>
      <c r="E275" s="27">
        <f>SUM(E272:E274)</f>
        <v>10149462</v>
      </c>
      <c r="F275" s="27">
        <f t="shared" ref="F275:Y275" si="115">SUM(F272:F274)</f>
        <v>0</v>
      </c>
      <c r="G275" s="27">
        <f t="shared" si="115"/>
        <v>8571939</v>
      </c>
      <c r="H275" s="27">
        <f t="shared" si="115"/>
        <v>1577523</v>
      </c>
      <c r="I275" s="27">
        <f t="shared" si="115"/>
        <v>0</v>
      </c>
      <c r="J275" s="27">
        <f t="shared" si="115"/>
        <v>392668</v>
      </c>
      <c r="K275" s="27">
        <f t="shared" si="115"/>
        <v>1184855</v>
      </c>
      <c r="L275" s="27">
        <f t="shared" si="115"/>
        <v>0</v>
      </c>
      <c r="M275" s="27">
        <f t="shared" si="115"/>
        <v>0</v>
      </c>
      <c r="N275" s="27">
        <f t="shared" si="115"/>
        <v>0</v>
      </c>
      <c r="O275" s="27">
        <f t="shared" si="115"/>
        <v>0</v>
      </c>
      <c r="P275" s="27">
        <f t="shared" si="115"/>
        <v>0</v>
      </c>
      <c r="Q275" s="27">
        <f t="shared" si="115"/>
        <v>0</v>
      </c>
      <c r="R275" s="27">
        <f t="shared" si="115"/>
        <v>0</v>
      </c>
      <c r="S275" s="27">
        <f t="shared" si="115"/>
        <v>0</v>
      </c>
      <c r="T275" s="27">
        <f t="shared" si="115"/>
        <v>0</v>
      </c>
      <c r="U275" s="27">
        <f t="shared" si="115"/>
        <v>0</v>
      </c>
      <c r="V275" s="27">
        <f t="shared" si="115"/>
        <v>0</v>
      </c>
      <c r="W275" s="27">
        <f t="shared" si="115"/>
        <v>0</v>
      </c>
      <c r="X275" s="27">
        <f t="shared" si="115"/>
        <v>0</v>
      </c>
      <c r="Y275" s="27">
        <f t="shared" si="115"/>
        <v>0</v>
      </c>
      <c r="Z275" s="47"/>
      <c r="AA275" s="47"/>
      <c r="AB275" s="47"/>
      <c r="AC275" s="47"/>
      <c r="AD275" s="47"/>
      <c r="AE275" s="47"/>
    </row>
    <row r="276" spans="1:31" x14ac:dyDescent="0.2">
      <c r="A276" s="81" t="s">
        <v>28</v>
      </c>
      <c r="B276" s="84" t="s">
        <v>34</v>
      </c>
      <c r="C276" s="87" t="s">
        <v>104</v>
      </c>
      <c r="D276" s="17" t="s">
        <v>7</v>
      </c>
      <c r="E276" s="18"/>
      <c r="F276" s="18"/>
      <c r="G276" s="18"/>
      <c r="H276" s="9">
        <v>0</v>
      </c>
      <c r="I276" s="19"/>
      <c r="J276" s="19"/>
      <c r="K276" s="19"/>
      <c r="L276" s="22"/>
      <c r="M276" s="19"/>
      <c r="N276" s="9"/>
      <c r="O276" s="19"/>
      <c r="P276" s="19"/>
      <c r="Q276" s="19"/>
      <c r="R276" s="22"/>
      <c r="S276" s="19"/>
      <c r="T276" s="9"/>
      <c r="U276" s="19"/>
      <c r="V276" s="19"/>
      <c r="W276" s="19"/>
      <c r="X276" s="22"/>
      <c r="Y276" s="19">
        <v>0</v>
      </c>
      <c r="Z276" s="45"/>
      <c r="AA276" s="45"/>
      <c r="AB276" s="45"/>
      <c r="AC276" s="45"/>
      <c r="AD276" s="45"/>
      <c r="AE276" s="45"/>
    </row>
    <row r="277" spans="1:31" x14ac:dyDescent="0.2">
      <c r="A277" s="82"/>
      <c r="B277" s="85"/>
      <c r="C277" s="88"/>
      <c r="D277" s="17" t="s">
        <v>8</v>
      </c>
      <c r="E277" s="18">
        <v>49251617</v>
      </c>
      <c r="F277" s="18"/>
      <c r="G277" s="18">
        <v>48662478</v>
      </c>
      <c r="H277" s="9">
        <v>589139</v>
      </c>
      <c r="I277" s="19"/>
      <c r="J277" s="19">
        <v>589139</v>
      </c>
      <c r="K277" s="19"/>
      <c r="L277" s="22"/>
      <c r="M277" s="19"/>
      <c r="N277" s="9"/>
      <c r="O277" s="19"/>
      <c r="P277" s="19"/>
      <c r="Q277" s="19"/>
      <c r="R277" s="22"/>
      <c r="S277" s="19"/>
      <c r="T277" s="9"/>
      <c r="U277" s="19"/>
      <c r="V277" s="19"/>
      <c r="W277" s="19"/>
      <c r="X277" s="22"/>
      <c r="Y277" s="19">
        <v>0</v>
      </c>
      <c r="Z277" s="47"/>
      <c r="AA277" s="47"/>
      <c r="AB277" s="47"/>
      <c r="AC277" s="47"/>
      <c r="AD277" s="47"/>
      <c r="AE277" s="47"/>
    </row>
    <row r="278" spans="1:31" x14ac:dyDescent="0.2">
      <c r="A278" s="82"/>
      <c r="B278" s="85"/>
      <c r="C278" s="88"/>
      <c r="D278" s="17" t="s">
        <v>9</v>
      </c>
      <c r="E278" s="18">
        <v>0</v>
      </c>
      <c r="F278" s="18"/>
      <c r="G278" s="18"/>
      <c r="H278" s="9">
        <v>0</v>
      </c>
      <c r="I278" s="19"/>
      <c r="J278" s="19"/>
      <c r="K278" s="19"/>
      <c r="L278" s="22"/>
      <c r="M278" s="19"/>
      <c r="N278" s="9"/>
      <c r="O278" s="19"/>
      <c r="P278" s="19"/>
      <c r="Q278" s="19"/>
      <c r="R278" s="22"/>
      <c r="S278" s="19"/>
      <c r="T278" s="9"/>
      <c r="U278" s="19"/>
      <c r="V278" s="19"/>
      <c r="W278" s="19"/>
      <c r="X278" s="22"/>
      <c r="Y278" s="19">
        <v>0</v>
      </c>
      <c r="Z278" s="45"/>
      <c r="AA278" s="45"/>
      <c r="AB278" s="45"/>
      <c r="AC278" s="45"/>
      <c r="AD278" s="45"/>
      <c r="AE278" s="45"/>
    </row>
    <row r="279" spans="1:31" x14ac:dyDescent="0.2">
      <c r="A279" s="83"/>
      <c r="B279" s="86"/>
      <c r="C279" s="89"/>
      <c r="D279" s="27" t="s">
        <v>10</v>
      </c>
      <c r="E279" s="27">
        <f>SUM(E277:E278)</f>
        <v>49251617</v>
      </c>
      <c r="F279" s="27">
        <f t="shared" ref="F279:Y279" si="116">SUM(F277:F278)</f>
        <v>0</v>
      </c>
      <c r="G279" s="27">
        <f t="shared" si="116"/>
        <v>48662478</v>
      </c>
      <c r="H279" s="27">
        <f t="shared" si="116"/>
        <v>589139</v>
      </c>
      <c r="I279" s="27">
        <f t="shared" si="116"/>
        <v>0</v>
      </c>
      <c r="J279" s="27">
        <f t="shared" si="116"/>
        <v>589139</v>
      </c>
      <c r="K279" s="27">
        <f t="shared" si="116"/>
        <v>0</v>
      </c>
      <c r="L279" s="27">
        <f t="shared" si="116"/>
        <v>0</v>
      </c>
      <c r="M279" s="27">
        <f t="shared" si="116"/>
        <v>0</v>
      </c>
      <c r="N279" s="27">
        <f t="shared" si="116"/>
        <v>0</v>
      </c>
      <c r="O279" s="27">
        <f t="shared" si="116"/>
        <v>0</v>
      </c>
      <c r="P279" s="27">
        <f t="shared" si="116"/>
        <v>0</v>
      </c>
      <c r="Q279" s="27">
        <f t="shared" si="116"/>
        <v>0</v>
      </c>
      <c r="R279" s="27">
        <f t="shared" si="116"/>
        <v>0</v>
      </c>
      <c r="S279" s="27">
        <f t="shared" si="116"/>
        <v>0</v>
      </c>
      <c r="T279" s="27">
        <f t="shared" si="116"/>
        <v>0</v>
      </c>
      <c r="U279" s="27">
        <f t="shared" si="116"/>
        <v>0</v>
      </c>
      <c r="V279" s="27">
        <f t="shared" si="116"/>
        <v>0</v>
      </c>
      <c r="W279" s="27">
        <f t="shared" si="116"/>
        <v>0</v>
      </c>
      <c r="X279" s="27">
        <f t="shared" si="116"/>
        <v>0</v>
      </c>
      <c r="Y279" s="27">
        <f t="shared" si="116"/>
        <v>0</v>
      </c>
      <c r="Z279" s="27"/>
      <c r="AA279" s="27"/>
      <c r="AB279" s="27"/>
      <c r="AC279" s="27"/>
      <c r="AD279" s="27"/>
      <c r="AE279" s="27"/>
    </row>
    <row r="280" spans="1:31" x14ac:dyDescent="0.2">
      <c r="A280" s="81" t="s">
        <v>28</v>
      </c>
      <c r="B280" s="84" t="s">
        <v>35</v>
      </c>
      <c r="C280" s="87" t="s">
        <v>124</v>
      </c>
      <c r="D280" s="17" t="s">
        <v>7</v>
      </c>
      <c r="E280" s="18">
        <v>1537</v>
      </c>
      <c r="F280" s="18"/>
      <c r="G280" s="18">
        <v>540</v>
      </c>
      <c r="H280" s="9">
        <v>997</v>
      </c>
      <c r="I280" s="19"/>
      <c r="J280" s="19">
        <v>997</v>
      </c>
      <c r="K280" s="19"/>
      <c r="L280" s="22"/>
      <c r="M280" s="19"/>
      <c r="N280" s="9"/>
      <c r="O280" s="19"/>
      <c r="P280" s="19"/>
      <c r="Q280" s="19"/>
      <c r="R280" s="22"/>
      <c r="S280" s="19"/>
      <c r="T280" s="9"/>
      <c r="U280" s="19"/>
      <c r="V280" s="19"/>
      <c r="W280" s="19"/>
      <c r="X280" s="22"/>
      <c r="Y280" s="19">
        <v>0</v>
      </c>
      <c r="Z280" s="45"/>
      <c r="AA280" s="45"/>
      <c r="AB280" s="45"/>
      <c r="AC280" s="45"/>
      <c r="AD280" s="45"/>
      <c r="AE280" s="45"/>
    </row>
    <row r="281" spans="1:31" x14ac:dyDescent="0.2">
      <c r="A281" s="82"/>
      <c r="B281" s="85"/>
      <c r="C281" s="88"/>
      <c r="D281" s="17" t="s">
        <v>8</v>
      </c>
      <c r="E281" s="18">
        <v>23213282</v>
      </c>
      <c r="F281" s="18"/>
      <c r="G281" s="18">
        <v>8889509</v>
      </c>
      <c r="H281" s="9">
        <v>12677484</v>
      </c>
      <c r="I281" s="19"/>
      <c r="J281" s="19">
        <v>1712283</v>
      </c>
      <c r="K281" s="19">
        <v>10965201</v>
      </c>
      <c r="L281" s="22"/>
      <c r="M281" s="19"/>
      <c r="N281" s="9">
        <f>P281+Q281</f>
        <v>1646289</v>
      </c>
      <c r="O281" s="19"/>
      <c r="P281" s="19">
        <v>10000</v>
      </c>
      <c r="Q281" s="19">
        <v>1636289</v>
      </c>
      <c r="R281" s="22"/>
      <c r="S281" s="19"/>
      <c r="T281" s="9"/>
      <c r="U281" s="19"/>
      <c r="V281" s="19"/>
      <c r="W281" s="19"/>
      <c r="X281" s="22"/>
      <c r="Y281" s="19">
        <v>0</v>
      </c>
      <c r="Z281" s="47"/>
      <c r="AA281" s="47"/>
      <c r="AB281" s="47"/>
      <c r="AC281" s="47"/>
      <c r="AD281" s="47"/>
      <c r="AE281" s="47"/>
    </row>
    <row r="282" spans="1:31" x14ac:dyDescent="0.2">
      <c r="A282" s="82"/>
      <c r="B282" s="85"/>
      <c r="C282" s="88"/>
      <c r="D282" s="17" t="s">
        <v>9</v>
      </c>
      <c r="E282" s="18">
        <v>0</v>
      </c>
      <c r="F282" s="18"/>
      <c r="G282" s="18"/>
      <c r="H282" s="9">
        <v>0</v>
      </c>
      <c r="I282" s="19"/>
      <c r="J282" s="19"/>
      <c r="K282" s="19"/>
      <c r="L282" s="22"/>
      <c r="M282" s="19"/>
      <c r="N282" s="9"/>
      <c r="O282" s="19"/>
      <c r="P282" s="19"/>
      <c r="Q282" s="19"/>
      <c r="R282" s="22"/>
      <c r="S282" s="19"/>
      <c r="T282" s="9"/>
      <c r="U282" s="19"/>
      <c r="V282" s="19"/>
      <c r="W282" s="19"/>
      <c r="X282" s="22"/>
      <c r="Y282" s="19">
        <v>0</v>
      </c>
      <c r="Z282" s="45"/>
      <c r="AA282" s="45"/>
      <c r="AB282" s="45"/>
      <c r="AC282" s="45"/>
      <c r="AD282" s="45"/>
      <c r="AE282" s="45"/>
    </row>
    <row r="283" spans="1:31" x14ac:dyDescent="0.2">
      <c r="A283" s="83"/>
      <c r="B283" s="86"/>
      <c r="C283" s="89"/>
      <c r="D283" s="27" t="s">
        <v>10</v>
      </c>
      <c r="E283" s="27">
        <f>SUM(E280:E282)</f>
        <v>23214819</v>
      </c>
      <c r="F283" s="27">
        <f t="shared" ref="F283:Y283" si="117">SUM(F280:F282)</f>
        <v>0</v>
      </c>
      <c r="G283" s="27">
        <f t="shared" si="117"/>
        <v>8890049</v>
      </c>
      <c r="H283" s="27">
        <f t="shared" si="117"/>
        <v>12678481</v>
      </c>
      <c r="I283" s="27">
        <f t="shared" si="117"/>
        <v>0</v>
      </c>
      <c r="J283" s="27">
        <f t="shared" si="117"/>
        <v>1713280</v>
      </c>
      <c r="K283" s="27">
        <f t="shared" si="117"/>
        <v>10965201</v>
      </c>
      <c r="L283" s="27">
        <f t="shared" si="117"/>
        <v>0</v>
      </c>
      <c r="M283" s="27">
        <f t="shared" si="117"/>
        <v>0</v>
      </c>
      <c r="N283" s="27">
        <f t="shared" si="117"/>
        <v>1646289</v>
      </c>
      <c r="O283" s="27">
        <f t="shared" si="117"/>
        <v>0</v>
      </c>
      <c r="P283" s="27">
        <f t="shared" si="117"/>
        <v>10000</v>
      </c>
      <c r="Q283" s="27">
        <f t="shared" si="117"/>
        <v>1636289</v>
      </c>
      <c r="R283" s="27">
        <f t="shared" si="117"/>
        <v>0</v>
      </c>
      <c r="S283" s="27">
        <f t="shared" si="117"/>
        <v>0</v>
      </c>
      <c r="T283" s="27">
        <f t="shared" si="117"/>
        <v>0</v>
      </c>
      <c r="U283" s="27">
        <f t="shared" si="117"/>
        <v>0</v>
      </c>
      <c r="V283" s="27">
        <f t="shared" si="117"/>
        <v>0</v>
      </c>
      <c r="W283" s="27">
        <f t="shared" si="117"/>
        <v>0</v>
      </c>
      <c r="X283" s="27">
        <f t="shared" si="117"/>
        <v>0</v>
      </c>
      <c r="Y283" s="27">
        <f t="shared" si="117"/>
        <v>0</v>
      </c>
      <c r="Z283" s="47"/>
      <c r="AA283" s="47"/>
      <c r="AB283" s="47"/>
      <c r="AC283" s="47"/>
      <c r="AD283" s="47"/>
      <c r="AE283" s="47"/>
    </row>
    <row r="284" spans="1:31" ht="12.75" customHeight="1" x14ac:dyDescent="0.2">
      <c r="A284" s="81" t="s">
        <v>28</v>
      </c>
      <c r="B284" s="84" t="s">
        <v>36</v>
      </c>
      <c r="C284" s="87" t="s">
        <v>105</v>
      </c>
      <c r="D284" s="17" t="s">
        <v>7</v>
      </c>
      <c r="E284" s="18">
        <v>0</v>
      </c>
      <c r="F284" s="18"/>
      <c r="G284" s="18"/>
      <c r="H284" s="9">
        <v>0</v>
      </c>
      <c r="I284" s="19"/>
      <c r="J284" s="19"/>
      <c r="K284" s="19"/>
      <c r="L284" s="22"/>
      <c r="M284" s="19"/>
      <c r="N284" s="9"/>
      <c r="O284" s="19"/>
      <c r="P284" s="19"/>
      <c r="Q284" s="19"/>
      <c r="R284" s="22"/>
      <c r="S284" s="19"/>
      <c r="T284" s="9"/>
      <c r="U284" s="19"/>
      <c r="V284" s="19"/>
      <c r="W284" s="19"/>
      <c r="X284" s="22"/>
      <c r="Y284" s="19">
        <v>0</v>
      </c>
      <c r="Z284" s="45"/>
      <c r="AA284" s="45"/>
      <c r="AB284" s="45"/>
      <c r="AC284" s="45"/>
      <c r="AD284" s="45"/>
      <c r="AE284" s="45"/>
    </row>
    <row r="285" spans="1:31" x14ac:dyDescent="0.2">
      <c r="A285" s="82"/>
      <c r="B285" s="85"/>
      <c r="C285" s="88"/>
      <c r="D285" s="17" t="s">
        <v>8</v>
      </c>
      <c r="E285" s="18">
        <v>3000000</v>
      </c>
      <c r="F285" s="18"/>
      <c r="G285" s="18">
        <v>67436</v>
      </c>
      <c r="H285" s="9">
        <v>17534</v>
      </c>
      <c r="I285" s="19"/>
      <c r="J285" s="19">
        <v>0</v>
      </c>
      <c r="K285" s="19">
        <v>17534</v>
      </c>
      <c r="L285" s="22"/>
      <c r="M285" s="19"/>
      <c r="N285" s="9">
        <v>2915030</v>
      </c>
      <c r="O285" s="19"/>
      <c r="P285" s="19"/>
      <c r="Q285" s="19">
        <v>2915030</v>
      </c>
      <c r="R285" s="22"/>
      <c r="S285" s="19"/>
      <c r="T285" s="9"/>
      <c r="U285" s="19"/>
      <c r="V285" s="19"/>
      <c r="W285" s="19"/>
      <c r="X285" s="22"/>
      <c r="Y285" s="19">
        <v>0</v>
      </c>
      <c r="Z285" s="47"/>
      <c r="AA285" s="47"/>
      <c r="AB285" s="47"/>
      <c r="AC285" s="47"/>
      <c r="AD285" s="47"/>
      <c r="AE285" s="47"/>
    </row>
    <row r="286" spans="1:31" x14ac:dyDescent="0.2">
      <c r="A286" s="82"/>
      <c r="B286" s="85"/>
      <c r="C286" s="88"/>
      <c r="D286" s="17" t="s">
        <v>9</v>
      </c>
      <c r="E286" s="18">
        <v>0</v>
      </c>
      <c r="F286" s="18">
        <v>0</v>
      </c>
      <c r="G286" s="18">
        <v>0</v>
      </c>
      <c r="H286" s="9">
        <v>0</v>
      </c>
      <c r="I286" s="19">
        <v>0</v>
      </c>
      <c r="J286" s="19">
        <v>0</v>
      </c>
      <c r="K286" s="19">
        <v>0</v>
      </c>
      <c r="L286" s="22"/>
      <c r="M286" s="19"/>
      <c r="N286" s="9"/>
      <c r="O286" s="19"/>
      <c r="P286" s="19"/>
      <c r="Q286" s="19"/>
      <c r="R286" s="22"/>
      <c r="S286" s="19"/>
      <c r="T286" s="9"/>
      <c r="U286" s="19"/>
      <c r="V286" s="19"/>
      <c r="W286" s="19"/>
      <c r="X286" s="22"/>
      <c r="Y286" s="19">
        <v>0</v>
      </c>
      <c r="Z286" s="45"/>
      <c r="AA286" s="45"/>
      <c r="AB286" s="45"/>
      <c r="AC286" s="45"/>
      <c r="AD286" s="45"/>
      <c r="AE286" s="45"/>
    </row>
    <row r="287" spans="1:31" x14ac:dyDescent="0.2">
      <c r="A287" s="83"/>
      <c r="B287" s="86"/>
      <c r="C287" s="89"/>
      <c r="D287" s="27" t="s">
        <v>10</v>
      </c>
      <c r="E287" s="27">
        <f>SUM(E284:E286)</f>
        <v>3000000</v>
      </c>
      <c r="F287" s="27">
        <f t="shared" ref="F287:Y287" si="118">SUM(F284:F286)</f>
        <v>0</v>
      </c>
      <c r="G287" s="27">
        <f t="shared" si="118"/>
        <v>67436</v>
      </c>
      <c r="H287" s="27">
        <f t="shared" si="118"/>
        <v>17534</v>
      </c>
      <c r="I287" s="27">
        <f t="shared" si="118"/>
        <v>0</v>
      </c>
      <c r="J287" s="27">
        <f t="shared" si="118"/>
        <v>0</v>
      </c>
      <c r="K287" s="27">
        <f t="shared" si="118"/>
        <v>17534</v>
      </c>
      <c r="L287" s="27">
        <f t="shared" si="118"/>
        <v>0</v>
      </c>
      <c r="M287" s="27">
        <f t="shared" si="118"/>
        <v>0</v>
      </c>
      <c r="N287" s="27">
        <f t="shared" si="118"/>
        <v>2915030</v>
      </c>
      <c r="O287" s="27">
        <f t="shared" si="118"/>
        <v>0</v>
      </c>
      <c r="P287" s="27">
        <f t="shared" si="118"/>
        <v>0</v>
      </c>
      <c r="Q287" s="27">
        <f t="shared" si="118"/>
        <v>2915030</v>
      </c>
      <c r="R287" s="27">
        <f t="shared" si="118"/>
        <v>0</v>
      </c>
      <c r="S287" s="27">
        <f t="shared" si="118"/>
        <v>0</v>
      </c>
      <c r="T287" s="27">
        <f t="shared" si="118"/>
        <v>0</v>
      </c>
      <c r="U287" s="27">
        <f t="shared" si="118"/>
        <v>0</v>
      </c>
      <c r="V287" s="27">
        <f t="shared" si="118"/>
        <v>0</v>
      </c>
      <c r="W287" s="27">
        <f t="shared" si="118"/>
        <v>0</v>
      </c>
      <c r="X287" s="27">
        <f t="shared" si="118"/>
        <v>0</v>
      </c>
      <c r="Y287" s="27">
        <f t="shared" si="118"/>
        <v>0</v>
      </c>
      <c r="Z287" s="47"/>
      <c r="AA287" s="47"/>
      <c r="AB287" s="47"/>
      <c r="AC287" s="47"/>
      <c r="AD287" s="47"/>
      <c r="AE287" s="47"/>
    </row>
    <row r="288" spans="1:31" ht="12.75" customHeight="1" x14ac:dyDescent="0.2">
      <c r="A288" s="81" t="s">
        <v>28</v>
      </c>
      <c r="B288" s="84" t="s">
        <v>32</v>
      </c>
      <c r="C288" s="87" t="s">
        <v>39</v>
      </c>
      <c r="D288" s="17" t="s">
        <v>7</v>
      </c>
      <c r="E288" s="18">
        <v>0</v>
      </c>
      <c r="F288" s="18"/>
      <c r="G288" s="18"/>
      <c r="H288" s="9">
        <v>0</v>
      </c>
      <c r="I288" s="19"/>
      <c r="J288" s="19"/>
      <c r="K288" s="19"/>
      <c r="L288" s="22"/>
      <c r="M288" s="19"/>
      <c r="N288" s="9"/>
      <c r="O288" s="19"/>
      <c r="P288" s="19"/>
      <c r="Q288" s="19"/>
      <c r="R288" s="22"/>
      <c r="S288" s="19"/>
      <c r="T288" s="9"/>
      <c r="U288" s="19"/>
      <c r="V288" s="19"/>
      <c r="W288" s="19"/>
      <c r="X288" s="22"/>
      <c r="Y288" s="19">
        <v>0</v>
      </c>
      <c r="Z288" s="45"/>
      <c r="AA288" s="45"/>
      <c r="AB288" s="45"/>
      <c r="AC288" s="45"/>
      <c r="AD288" s="45"/>
      <c r="AE288" s="45"/>
    </row>
    <row r="289" spans="1:31" x14ac:dyDescent="0.2">
      <c r="A289" s="82"/>
      <c r="B289" s="85"/>
      <c r="C289" s="88"/>
      <c r="D289" s="17" t="s">
        <v>8</v>
      </c>
      <c r="E289" s="18">
        <v>10655811</v>
      </c>
      <c r="F289" s="18"/>
      <c r="G289" s="18">
        <v>7011724</v>
      </c>
      <c r="H289" s="9">
        <v>3644087</v>
      </c>
      <c r="I289" s="19"/>
      <c r="J289" s="19">
        <v>3644087</v>
      </c>
      <c r="K289" s="19"/>
      <c r="L289" s="22"/>
      <c r="M289" s="19"/>
      <c r="N289" s="9"/>
      <c r="O289" s="19"/>
      <c r="P289" s="19"/>
      <c r="Q289" s="19"/>
      <c r="R289" s="22"/>
      <c r="S289" s="19"/>
      <c r="T289" s="9"/>
      <c r="U289" s="19"/>
      <c r="V289" s="19"/>
      <c r="W289" s="19"/>
      <c r="X289" s="22"/>
      <c r="Y289" s="19">
        <v>0</v>
      </c>
      <c r="Z289" s="47"/>
      <c r="AA289" s="47"/>
      <c r="AB289" s="47"/>
      <c r="AC289" s="47"/>
      <c r="AD289" s="47"/>
      <c r="AE289" s="47"/>
    </row>
    <row r="290" spans="1:31" x14ac:dyDescent="0.2">
      <c r="A290" s="82"/>
      <c r="B290" s="85"/>
      <c r="C290" s="88"/>
      <c r="D290" s="17" t="s">
        <v>9</v>
      </c>
      <c r="E290" s="18">
        <v>0</v>
      </c>
      <c r="F290" s="18"/>
      <c r="G290" s="18"/>
      <c r="H290" s="9">
        <v>0</v>
      </c>
      <c r="I290" s="19"/>
      <c r="J290" s="19"/>
      <c r="K290" s="19"/>
      <c r="L290" s="22"/>
      <c r="M290" s="19"/>
      <c r="N290" s="9"/>
      <c r="O290" s="19"/>
      <c r="P290" s="19"/>
      <c r="Q290" s="19"/>
      <c r="R290" s="22"/>
      <c r="S290" s="19"/>
      <c r="T290" s="9"/>
      <c r="U290" s="19"/>
      <c r="V290" s="19"/>
      <c r="W290" s="19"/>
      <c r="X290" s="22"/>
      <c r="Y290" s="19">
        <v>0</v>
      </c>
      <c r="Z290" s="45"/>
      <c r="AA290" s="45"/>
      <c r="AB290" s="45"/>
      <c r="AC290" s="45"/>
      <c r="AD290" s="45"/>
      <c r="AE290" s="45"/>
    </row>
    <row r="291" spans="1:31" x14ac:dyDescent="0.2">
      <c r="A291" s="83"/>
      <c r="B291" s="86"/>
      <c r="C291" s="89"/>
      <c r="D291" s="27" t="s">
        <v>10</v>
      </c>
      <c r="E291" s="27">
        <f>SUM(E288:E290)</f>
        <v>10655811</v>
      </c>
      <c r="F291" s="27">
        <f t="shared" ref="F291:Y291" si="119">SUM(F288:F290)</f>
        <v>0</v>
      </c>
      <c r="G291" s="27">
        <f t="shared" si="119"/>
        <v>7011724</v>
      </c>
      <c r="H291" s="27">
        <f t="shared" si="119"/>
        <v>3644087</v>
      </c>
      <c r="I291" s="27">
        <f t="shared" si="119"/>
        <v>0</v>
      </c>
      <c r="J291" s="27">
        <f t="shared" si="119"/>
        <v>3644087</v>
      </c>
      <c r="K291" s="27">
        <f t="shared" si="119"/>
        <v>0</v>
      </c>
      <c r="L291" s="27">
        <f t="shared" si="119"/>
        <v>0</v>
      </c>
      <c r="M291" s="27">
        <f t="shared" si="119"/>
        <v>0</v>
      </c>
      <c r="N291" s="27">
        <f t="shared" si="119"/>
        <v>0</v>
      </c>
      <c r="O291" s="27">
        <f t="shared" si="119"/>
        <v>0</v>
      </c>
      <c r="P291" s="27">
        <f t="shared" si="119"/>
        <v>0</v>
      </c>
      <c r="Q291" s="27">
        <f t="shared" si="119"/>
        <v>0</v>
      </c>
      <c r="R291" s="27">
        <f t="shared" si="119"/>
        <v>0</v>
      </c>
      <c r="S291" s="27">
        <f t="shared" si="119"/>
        <v>0</v>
      </c>
      <c r="T291" s="27">
        <f t="shared" si="119"/>
        <v>0</v>
      </c>
      <c r="U291" s="27">
        <f t="shared" si="119"/>
        <v>0</v>
      </c>
      <c r="V291" s="27">
        <f t="shared" si="119"/>
        <v>0</v>
      </c>
      <c r="W291" s="27">
        <f t="shared" si="119"/>
        <v>0</v>
      </c>
      <c r="X291" s="27">
        <f t="shared" si="119"/>
        <v>0</v>
      </c>
      <c r="Y291" s="27">
        <f t="shared" si="119"/>
        <v>0</v>
      </c>
      <c r="Z291" s="47"/>
      <c r="AA291" s="47"/>
      <c r="AB291" s="47"/>
      <c r="AC291" s="47"/>
      <c r="AD291" s="47"/>
      <c r="AE291" s="47"/>
    </row>
  </sheetData>
  <mergeCells count="266">
    <mergeCell ref="AD81:AD84"/>
    <mergeCell ref="L17:L19"/>
    <mergeCell ref="L21:L23"/>
    <mergeCell ref="L25:L27"/>
    <mergeCell ref="L29:L31"/>
    <mergeCell ref="L33:L35"/>
    <mergeCell ref="L37:L39"/>
    <mergeCell ref="L45:L47"/>
    <mergeCell ref="L49:L51"/>
    <mergeCell ref="L53:L55"/>
    <mergeCell ref="L57:L59"/>
    <mergeCell ref="L61:L63"/>
    <mergeCell ref="A57:A60"/>
    <mergeCell ref="B57:B60"/>
    <mergeCell ref="C57:C60"/>
    <mergeCell ref="R81:R84"/>
    <mergeCell ref="X81:X84"/>
    <mergeCell ref="A49:A52"/>
    <mergeCell ref="B49:B52"/>
    <mergeCell ref="C49:C52"/>
    <mergeCell ref="A53:A56"/>
    <mergeCell ref="B53:B56"/>
    <mergeCell ref="C53:C56"/>
    <mergeCell ref="A41:A44"/>
    <mergeCell ref="B41:B44"/>
    <mergeCell ref="C41:C44"/>
    <mergeCell ref="A45:A48"/>
    <mergeCell ref="B45:B48"/>
    <mergeCell ref="C45:C48"/>
    <mergeCell ref="A33:A36"/>
    <mergeCell ref="B33:B36"/>
    <mergeCell ref="C33:C36"/>
    <mergeCell ref="A37:A40"/>
    <mergeCell ref="B37:B40"/>
    <mergeCell ref="C37:C40"/>
    <mergeCell ref="A25:A28"/>
    <mergeCell ref="B25:B28"/>
    <mergeCell ref="C25:C28"/>
    <mergeCell ref="A29:A32"/>
    <mergeCell ref="B29:B32"/>
    <mergeCell ref="C29:C32"/>
    <mergeCell ref="A17:A20"/>
    <mergeCell ref="B17:B20"/>
    <mergeCell ref="C17:C20"/>
    <mergeCell ref="A21:A24"/>
    <mergeCell ref="B21:B24"/>
    <mergeCell ref="C21:C24"/>
    <mergeCell ref="A73:A76"/>
    <mergeCell ref="B73:B76"/>
    <mergeCell ref="A77:A80"/>
    <mergeCell ref="B77:B80"/>
    <mergeCell ref="A81:A84"/>
    <mergeCell ref="B81:B84"/>
    <mergeCell ref="A85:A88"/>
    <mergeCell ref="B85:B88"/>
    <mergeCell ref="C61:C64"/>
    <mergeCell ref="C65:C68"/>
    <mergeCell ref="C69:C72"/>
    <mergeCell ref="C73:C76"/>
    <mergeCell ref="C77:C80"/>
    <mergeCell ref="C81:C84"/>
    <mergeCell ref="C85:C88"/>
    <mergeCell ref="A93:A96"/>
    <mergeCell ref="B93:B96"/>
    <mergeCell ref="C93:C96"/>
    <mergeCell ref="A5:A9"/>
    <mergeCell ref="C149:C152"/>
    <mergeCell ref="A129:A132"/>
    <mergeCell ref="B129:B132"/>
    <mergeCell ref="C129:C132"/>
    <mergeCell ref="A145:A148"/>
    <mergeCell ref="B145:B148"/>
    <mergeCell ref="C145:C148"/>
    <mergeCell ref="A133:A136"/>
    <mergeCell ref="B133:B136"/>
    <mergeCell ref="A89:A92"/>
    <mergeCell ref="B89:B92"/>
    <mergeCell ref="C89:C92"/>
    <mergeCell ref="A13:A16"/>
    <mergeCell ref="B13:B16"/>
    <mergeCell ref="C13:C16"/>
    <mergeCell ref="A61:A64"/>
    <mergeCell ref="B61:B64"/>
    <mergeCell ref="A65:A68"/>
    <mergeCell ref="B65:B68"/>
    <mergeCell ref="A69:A72"/>
    <mergeCell ref="O1:S1"/>
    <mergeCell ref="O2:S2"/>
    <mergeCell ref="G5:G9"/>
    <mergeCell ref="AD6:AE7"/>
    <mergeCell ref="AD8:AD9"/>
    <mergeCell ref="AE8:AE9"/>
    <mergeCell ref="AA6:AA9"/>
    <mergeCell ref="H5:M5"/>
    <mergeCell ref="H6:H9"/>
    <mergeCell ref="I6:I9"/>
    <mergeCell ref="J6:J9"/>
    <mergeCell ref="K6:K9"/>
    <mergeCell ref="L6:M7"/>
    <mergeCell ref="L8:L9"/>
    <mergeCell ref="M8:M9"/>
    <mergeCell ref="T5:Y5"/>
    <mergeCell ref="T6:T9"/>
    <mergeCell ref="U6:U9"/>
    <mergeCell ref="V6:V9"/>
    <mergeCell ref="W6:W9"/>
    <mergeCell ref="X6:Y7"/>
    <mergeCell ref="X8:X9"/>
    <mergeCell ref="Y8:Y9"/>
    <mergeCell ref="N5:S5"/>
    <mergeCell ref="A284:A287"/>
    <mergeCell ref="B284:B287"/>
    <mergeCell ref="C284:C287"/>
    <mergeCell ref="C133:C136"/>
    <mergeCell ref="A125:A128"/>
    <mergeCell ref="B125:B128"/>
    <mergeCell ref="A141:A144"/>
    <mergeCell ref="B141:B144"/>
    <mergeCell ref="C141:C144"/>
    <mergeCell ref="C125:C128"/>
    <mergeCell ref="A137:A140"/>
    <mergeCell ref="B137:B140"/>
    <mergeCell ref="C137:C140"/>
    <mergeCell ref="A256:A259"/>
    <mergeCell ref="B256:B259"/>
    <mergeCell ref="C256:C259"/>
    <mergeCell ref="A236:A239"/>
    <mergeCell ref="A228:A231"/>
    <mergeCell ref="B228:B231"/>
    <mergeCell ref="C228:C231"/>
    <mergeCell ref="A232:A235"/>
    <mergeCell ref="B232:B235"/>
    <mergeCell ref="C232:C235"/>
    <mergeCell ref="A224:A227"/>
    <mergeCell ref="N6:N9"/>
    <mergeCell ref="O6:O9"/>
    <mergeCell ref="P6:P9"/>
    <mergeCell ref="Q6:Q9"/>
    <mergeCell ref="R6:S7"/>
    <mergeCell ref="R8:R9"/>
    <mergeCell ref="S8:S9"/>
    <mergeCell ref="B105:B108"/>
    <mergeCell ref="C105:C108"/>
    <mergeCell ref="B5:B9"/>
    <mergeCell ref="C5:C9"/>
    <mergeCell ref="D5:D9"/>
    <mergeCell ref="E5:E9"/>
    <mergeCell ref="F5:F9"/>
    <mergeCell ref="B69:B72"/>
    <mergeCell ref="A268:A271"/>
    <mergeCell ref="B268:B271"/>
    <mergeCell ref="C268:C271"/>
    <mergeCell ref="C236:C239"/>
    <mergeCell ref="B236:B239"/>
    <mergeCell ref="A101:A104"/>
    <mergeCell ref="B101:B104"/>
    <mergeCell ref="C101:C104"/>
    <mergeCell ref="A105:A108"/>
    <mergeCell ref="A109:A112"/>
    <mergeCell ref="B109:B112"/>
    <mergeCell ref="C109:C112"/>
    <mergeCell ref="B121:B124"/>
    <mergeCell ref="C121:C124"/>
    <mergeCell ref="A113:A116"/>
    <mergeCell ref="B113:B116"/>
    <mergeCell ref="B224:B227"/>
    <mergeCell ref="C224:C227"/>
    <mergeCell ref="A117:A120"/>
    <mergeCell ref="B117:B120"/>
    <mergeCell ref="C117:C120"/>
    <mergeCell ref="A121:A124"/>
    <mergeCell ref="A149:A152"/>
    <mergeCell ref="B149:B152"/>
    <mergeCell ref="AB6:AB9"/>
    <mergeCell ref="AC6:AC9"/>
    <mergeCell ref="A288:A291"/>
    <mergeCell ref="B288:B291"/>
    <mergeCell ref="C288:C291"/>
    <mergeCell ref="A280:A283"/>
    <mergeCell ref="B280:B283"/>
    <mergeCell ref="C280:C283"/>
    <mergeCell ref="C240:C243"/>
    <mergeCell ref="A248:A251"/>
    <mergeCell ref="B248:B251"/>
    <mergeCell ref="C248:C251"/>
    <mergeCell ref="A252:A255"/>
    <mergeCell ref="B252:B255"/>
    <mergeCell ref="C252:C255"/>
    <mergeCell ref="A244:A247"/>
    <mergeCell ref="B244:B247"/>
    <mergeCell ref="C244:C247"/>
    <mergeCell ref="A272:A275"/>
    <mergeCell ref="B272:B275"/>
    <mergeCell ref="C272:C275"/>
    <mergeCell ref="A276:A279"/>
    <mergeCell ref="B276:B279"/>
    <mergeCell ref="C276:C279"/>
    <mergeCell ref="I1:M1"/>
    <mergeCell ref="I2:M2"/>
    <mergeCell ref="AB1:AE1"/>
    <mergeCell ref="A264:A267"/>
    <mergeCell ref="B264:B267"/>
    <mergeCell ref="C264:C267"/>
    <mergeCell ref="A260:A263"/>
    <mergeCell ref="B260:B263"/>
    <mergeCell ref="C260:C263"/>
    <mergeCell ref="A240:A243"/>
    <mergeCell ref="B240:B243"/>
    <mergeCell ref="A97:A100"/>
    <mergeCell ref="B97:B100"/>
    <mergeCell ref="C97:C100"/>
    <mergeCell ref="A217:A220"/>
    <mergeCell ref="B217:B220"/>
    <mergeCell ref="C217:C220"/>
    <mergeCell ref="A213:A216"/>
    <mergeCell ref="B213:B216"/>
    <mergeCell ref="C213:C216"/>
    <mergeCell ref="C113:C116"/>
    <mergeCell ref="Z6:Z9"/>
    <mergeCell ref="Z5:AE5"/>
    <mergeCell ref="AA2:AE2"/>
    <mergeCell ref="A153:A156"/>
    <mergeCell ref="B153:B156"/>
    <mergeCell ref="C153:C156"/>
    <mergeCell ref="A157:A160"/>
    <mergeCell ref="B157:B160"/>
    <mergeCell ref="C157:C160"/>
    <mergeCell ref="A161:A164"/>
    <mergeCell ref="B161:B164"/>
    <mergeCell ref="C161:C164"/>
    <mergeCell ref="A165:A168"/>
    <mergeCell ref="B165:B168"/>
    <mergeCell ref="C165:C168"/>
    <mergeCell ref="A169:A172"/>
    <mergeCell ref="B169:B172"/>
    <mergeCell ref="C169:C172"/>
    <mergeCell ref="A173:A176"/>
    <mergeCell ref="B173:B176"/>
    <mergeCell ref="C173:C176"/>
    <mergeCell ref="A177:A180"/>
    <mergeCell ref="B177:B180"/>
    <mergeCell ref="C177:C180"/>
    <mergeCell ref="A181:A184"/>
    <mergeCell ref="B181:B184"/>
    <mergeCell ref="C181:C184"/>
    <mergeCell ref="A185:A188"/>
    <mergeCell ref="B185:B188"/>
    <mergeCell ref="C185:C188"/>
    <mergeCell ref="A189:A192"/>
    <mergeCell ref="B189:B192"/>
    <mergeCell ref="C189:C192"/>
    <mergeCell ref="A193:A196"/>
    <mergeCell ref="B193:B196"/>
    <mergeCell ref="C193:C196"/>
    <mergeCell ref="A197:A200"/>
    <mergeCell ref="B197:B200"/>
    <mergeCell ref="C197:C200"/>
    <mergeCell ref="A201:A204"/>
    <mergeCell ref="B201:B204"/>
    <mergeCell ref="C201:C204"/>
    <mergeCell ref="A205:A208"/>
    <mergeCell ref="B205:B208"/>
    <mergeCell ref="C205:C208"/>
    <mergeCell ref="A209:A212"/>
    <mergeCell ref="B209:B212"/>
    <mergeCell ref="C209:C212"/>
  </mergeCells>
  <conditionalFormatting sqref="E222:E223">
    <cfRule type="cellIs" dxfId="443" priority="3557" operator="lessThan">
      <formula>#REF!</formula>
    </cfRule>
    <cfRule type="cellIs" dxfId="442" priority="3558" operator="greaterThan">
      <formula>#REF!</formula>
    </cfRule>
  </conditionalFormatting>
  <conditionalFormatting sqref="Z263:AE263">
    <cfRule type="cellIs" dxfId="441" priority="3513" operator="lessThan">
      <formula>#REF!</formula>
    </cfRule>
    <cfRule type="cellIs" dxfId="440" priority="3514" operator="greaterThan">
      <formula>#REF!</formula>
    </cfRule>
  </conditionalFormatting>
  <conditionalFormatting sqref="E221:G221 E13:E15 E213:E220 E65:E67 E77:E79 E69:E71 E73:E75 E81:E83 E85:E87 E89:E91 E93:E152">
    <cfRule type="cellIs" dxfId="439" priority="3463" operator="lessThan">
      <formula>#REF!</formula>
    </cfRule>
    <cfRule type="cellIs" dxfId="438" priority="3464" operator="greaterThan">
      <formula>#REF!</formula>
    </cfRule>
  </conditionalFormatting>
  <conditionalFormatting sqref="G235:Y235">
    <cfRule type="cellIs" dxfId="437" priority="3283" operator="lessThan">
      <formula>#REF!</formula>
    </cfRule>
    <cfRule type="cellIs" dxfId="436" priority="3284" operator="greaterThan">
      <formula>#REF!</formula>
    </cfRule>
  </conditionalFormatting>
  <conditionalFormatting sqref="G132:Y132">
    <cfRule type="cellIs" dxfId="435" priority="3301" operator="lessThan">
      <formula>#REF!</formula>
    </cfRule>
    <cfRule type="cellIs" dxfId="434" priority="3302" operator="greaterThan">
      <formula>#REF!</formula>
    </cfRule>
  </conditionalFormatting>
  <conditionalFormatting sqref="G136:Y136">
    <cfRule type="cellIs" dxfId="433" priority="3299" operator="lessThan">
      <formula>#REF!</formula>
    </cfRule>
    <cfRule type="cellIs" dxfId="432" priority="3300" operator="greaterThan">
      <formula>#REF!</formula>
    </cfRule>
  </conditionalFormatting>
  <conditionalFormatting sqref="N221:S221">
    <cfRule type="cellIs" dxfId="431" priority="3179" operator="lessThan">
      <formula>#REF!</formula>
    </cfRule>
    <cfRule type="cellIs" dxfId="430" priority="3180" operator="greaterThan">
      <formula>#REF!</formula>
    </cfRule>
  </conditionalFormatting>
  <conditionalFormatting sqref="G128:Y128">
    <cfRule type="cellIs" dxfId="429" priority="3303" operator="lessThan">
      <formula>#REF!</formula>
    </cfRule>
    <cfRule type="cellIs" dxfId="428" priority="3304" operator="greaterThan">
      <formula>#REF!</formula>
    </cfRule>
  </conditionalFormatting>
  <conditionalFormatting sqref="H221:M221">
    <cfRule type="cellIs" dxfId="427" priority="3291" operator="lessThan">
      <formula>#REF!</formula>
    </cfRule>
    <cfRule type="cellIs" dxfId="426" priority="3292" operator="greaterThan">
      <formula>#REF!</formula>
    </cfRule>
  </conditionalFormatting>
  <conditionalFormatting sqref="G227:Y227">
    <cfRule type="cellIs" dxfId="425" priority="3287" operator="lessThan">
      <formula>#REF!</formula>
    </cfRule>
    <cfRule type="cellIs" dxfId="424" priority="3288" operator="greaterThan">
      <formula>#REF!</formula>
    </cfRule>
  </conditionalFormatting>
  <conditionalFormatting sqref="G231:Y231">
    <cfRule type="cellIs" dxfId="423" priority="3285" operator="lessThan">
      <formula>#REF!</formula>
    </cfRule>
    <cfRule type="cellIs" dxfId="422" priority="3286" operator="greaterThan">
      <formula>#REF!</formula>
    </cfRule>
  </conditionalFormatting>
  <conditionalFormatting sqref="G263:Y263">
    <cfRule type="cellIs" dxfId="421" priority="3255" operator="lessThan">
      <formula>#REF!</formula>
    </cfRule>
    <cfRule type="cellIs" dxfId="420" priority="3256" operator="greaterThan">
      <formula>#REF!</formula>
    </cfRule>
  </conditionalFormatting>
  <conditionalFormatting sqref="T221:Y221">
    <cfRule type="cellIs" dxfId="419" priority="3067" operator="lessThan">
      <formula>#REF!</formula>
    </cfRule>
    <cfRule type="cellIs" dxfId="418" priority="3068" operator="greaterThan">
      <formula>#REF!</formula>
    </cfRule>
  </conditionalFormatting>
  <conditionalFormatting sqref="F224:F226">
    <cfRule type="cellIs" dxfId="417" priority="2589" operator="lessThan">
      <formula>#REF!</formula>
    </cfRule>
    <cfRule type="cellIs" dxfId="416" priority="2590" operator="greaterThan">
      <formula>#REF!</formula>
    </cfRule>
  </conditionalFormatting>
  <conditionalFormatting sqref="F128 F132 F136">
    <cfRule type="cellIs" dxfId="415" priority="2551" operator="lessThan">
      <formula>#REF!</formula>
    </cfRule>
    <cfRule type="cellIs" dxfId="414" priority="2552" operator="greaterThan">
      <formula>#REF!</formula>
    </cfRule>
  </conditionalFormatting>
  <conditionalFormatting sqref="F125:F127">
    <cfRule type="cellIs" dxfId="413" priority="2525" operator="lessThan">
      <formula>#REF!</formula>
    </cfRule>
    <cfRule type="cellIs" dxfId="412" priority="2526" operator="greaterThan">
      <formula>#REF!</formula>
    </cfRule>
  </conditionalFormatting>
  <conditionalFormatting sqref="F222:F223 F227 F231 F235 F263">
    <cfRule type="cellIs" dxfId="411" priority="2595" operator="lessThan">
      <formula>#REF!</formula>
    </cfRule>
    <cfRule type="cellIs" dxfId="410" priority="2596" operator="greaterThan">
      <formula>#REF!</formula>
    </cfRule>
  </conditionalFormatting>
  <conditionalFormatting sqref="F228:F230">
    <cfRule type="cellIs" dxfId="409" priority="2593" operator="lessThan">
      <formula>#REF!</formula>
    </cfRule>
    <cfRule type="cellIs" dxfId="408" priority="2594" operator="greaterThan">
      <formula>#REF!</formula>
    </cfRule>
  </conditionalFormatting>
  <conditionalFormatting sqref="F129:F131">
    <cfRule type="cellIs" dxfId="407" priority="2523" operator="lessThan">
      <formula>#REF!</formula>
    </cfRule>
    <cfRule type="cellIs" dxfId="406" priority="2524" operator="greaterThan">
      <formula>#REF!</formula>
    </cfRule>
  </conditionalFormatting>
  <conditionalFormatting sqref="F232:F234">
    <cfRule type="cellIs" dxfId="405" priority="2587" operator="lessThan">
      <formula>#REF!</formula>
    </cfRule>
    <cfRule type="cellIs" dxfId="404" priority="2588" operator="greaterThan">
      <formula>#REF!</formula>
    </cfRule>
  </conditionalFormatting>
  <conditionalFormatting sqref="F260:F262">
    <cfRule type="cellIs" dxfId="403" priority="2555" operator="lessThan">
      <formula>#REF!</formula>
    </cfRule>
    <cfRule type="cellIs" dxfId="402" priority="2556" operator="greaterThan">
      <formula>#REF!</formula>
    </cfRule>
  </conditionalFormatting>
  <conditionalFormatting sqref="F133:F135">
    <cfRule type="cellIs" dxfId="401" priority="2521" operator="lessThan">
      <formula>#REF!</formula>
    </cfRule>
    <cfRule type="cellIs" dxfId="400" priority="2522" operator="greaterThan">
      <formula>#REF!</formula>
    </cfRule>
  </conditionalFormatting>
  <conditionalFormatting sqref="F213:F215">
    <cfRule type="cellIs" dxfId="399" priority="2519" operator="lessThan">
      <formula>#REF!</formula>
    </cfRule>
    <cfRule type="cellIs" dxfId="398" priority="2520" operator="greaterThan">
      <formula>#REF!</formula>
    </cfRule>
  </conditionalFormatting>
  <conditionalFormatting sqref="F272:F274 F276:F278 F280:F281">
    <cfRule type="cellIs" dxfId="397" priority="2179" operator="lessThan">
      <formula>#REF!</formula>
    </cfRule>
    <cfRule type="cellIs" dxfId="396" priority="2180" operator="greaterThan">
      <formula>#REF!</formula>
    </cfRule>
  </conditionalFormatting>
  <conditionalFormatting sqref="F97:F99">
    <cfRule type="cellIs" dxfId="395" priority="1959" operator="lessThan">
      <formula>#REF!</formula>
    </cfRule>
    <cfRule type="cellIs" dxfId="394" priority="1960" operator="greaterThan">
      <formula>#REF!</formula>
    </cfRule>
  </conditionalFormatting>
  <conditionalFormatting sqref="F267">
    <cfRule type="cellIs" dxfId="393" priority="2061" operator="lessThan">
      <formula>#REF!</formula>
    </cfRule>
    <cfRule type="cellIs" dxfId="392" priority="2062" operator="greaterThan">
      <formula>#REF!</formula>
    </cfRule>
  </conditionalFormatting>
  <conditionalFormatting sqref="F264:F266">
    <cfRule type="cellIs" dxfId="391" priority="2059" operator="lessThan">
      <formula>#REF!</formula>
    </cfRule>
    <cfRule type="cellIs" dxfId="390" priority="2060" operator="greaterThan">
      <formula>#REF!</formula>
    </cfRule>
  </conditionalFormatting>
  <conditionalFormatting sqref="G267:Y267">
    <cfRule type="cellIs" dxfId="389" priority="2049" operator="lessThan">
      <formula>#REF!</formula>
    </cfRule>
    <cfRule type="cellIs" dxfId="388" priority="2050" operator="greaterThan">
      <formula>#REF!</formula>
    </cfRule>
  </conditionalFormatting>
  <conditionalFormatting sqref="F100">
    <cfRule type="cellIs" dxfId="387" priority="1961" operator="lessThan">
      <formula>#REF!</formula>
    </cfRule>
    <cfRule type="cellIs" dxfId="386" priority="1962" operator="greaterThan">
      <formula>#REF!</formula>
    </cfRule>
  </conditionalFormatting>
  <conditionalFormatting sqref="F144">
    <cfRule type="cellIs" dxfId="385" priority="1891" operator="lessThan">
      <formula>#REF!</formula>
    </cfRule>
    <cfRule type="cellIs" dxfId="384" priority="1892" operator="greaterThan">
      <formula>#REF!</formula>
    </cfRule>
  </conditionalFormatting>
  <conditionalFormatting sqref="F141:F143">
    <cfRule type="cellIs" dxfId="383" priority="1889" operator="lessThan">
      <formula>#REF!</formula>
    </cfRule>
    <cfRule type="cellIs" dxfId="382" priority="1890" operator="greaterThan">
      <formula>#REF!</formula>
    </cfRule>
  </conditionalFormatting>
  <conditionalFormatting sqref="G100:Y100">
    <cfRule type="cellIs" dxfId="381" priority="1953" operator="lessThan">
      <formula>#REF!</formula>
    </cfRule>
    <cfRule type="cellIs" dxfId="380" priority="1954" operator="greaterThan">
      <formula>#REF!</formula>
    </cfRule>
  </conditionalFormatting>
  <conditionalFormatting sqref="F141:F144">
    <cfRule type="cellIs" dxfId="379" priority="1893" operator="lessThan">
      <formula>#REF!</formula>
    </cfRule>
    <cfRule type="cellIs" dxfId="378" priority="1894" operator="greaterThan">
      <formula>#REF!</formula>
    </cfRule>
  </conditionalFormatting>
  <conditionalFormatting sqref="G144:Y144">
    <cfRule type="cellIs" dxfId="377" priority="1881" operator="lessThan">
      <formula>#REF!</formula>
    </cfRule>
    <cfRule type="cellIs" dxfId="376" priority="1882" operator="greaterThan">
      <formula>#REF!</formula>
    </cfRule>
  </conditionalFormatting>
  <conditionalFormatting sqref="F145:F148">
    <cfRule type="cellIs" dxfId="375" priority="1849" operator="lessThan">
      <formula>#REF!</formula>
    </cfRule>
    <cfRule type="cellIs" dxfId="374" priority="1850" operator="greaterThan">
      <formula>#REF!</formula>
    </cfRule>
  </conditionalFormatting>
  <conditionalFormatting sqref="F148">
    <cfRule type="cellIs" dxfId="373" priority="1847" operator="lessThan">
      <formula>#REF!</formula>
    </cfRule>
    <cfRule type="cellIs" dxfId="372" priority="1848" operator="greaterThan">
      <formula>#REF!</formula>
    </cfRule>
  </conditionalFormatting>
  <conditionalFormatting sqref="F145:F147">
    <cfRule type="cellIs" dxfId="371" priority="1845" operator="lessThan">
      <formula>#REF!</formula>
    </cfRule>
    <cfRule type="cellIs" dxfId="370" priority="1846" operator="greaterThan">
      <formula>#REF!</formula>
    </cfRule>
  </conditionalFormatting>
  <conditionalFormatting sqref="H148:M148">
    <cfRule type="cellIs" dxfId="369" priority="1837" operator="lessThan">
      <formula>#REF!</formula>
    </cfRule>
    <cfRule type="cellIs" dxfId="368" priority="1838" operator="greaterThan">
      <formula>#REF!</formula>
    </cfRule>
  </conditionalFormatting>
  <conditionalFormatting sqref="N148:S148">
    <cfRule type="cellIs" dxfId="367" priority="1831" operator="lessThan">
      <formula>#REF!</formula>
    </cfRule>
    <cfRule type="cellIs" dxfId="366" priority="1832" operator="greaterThan">
      <formula>#REF!</formula>
    </cfRule>
  </conditionalFormatting>
  <conditionalFormatting sqref="T148:Y148">
    <cfRule type="cellIs" dxfId="365" priority="1825" operator="lessThan">
      <formula>#REF!</formula>
    </cfRule>
    <cfRule type="cellIs" dxfId="364" priority="1826" operator="greaterThan">
      <formula>#REF!</formula>
    </cfRule>
  </conditionalFormatting>
  <conditionalFormatting sqref="F220">
    <cfRule type="cellIs" dxfId="363" priority="1509" operator="lessThan">
      <formula>#REF!</formula>
    </cfRule>
    <cfRule type="cellIs" dxfId="362" priority="1510" operator="greaterThan">
      <formula>#REF!</formula>
    </cfRule>
  </conditionalFormatting>
  <conditionalFormatting sqref="F217:F219">
    <cfRule type="cellIs" dxfId="361" priority="1507" operator="lessThan">
      <formula>#REF!</formula>
    </cfRule>
    <cfRule type="cellIs" dxfId="360" priority="1508" operator="greaterThan">
      <formula>#REF!</formula>
    </cfRule>
  </conditionalFormatting>
  <conditionalFormatting sqref="G220:Y220">
    <cfRule type="cellIs" dxfId="359" priority="1501" operator="lessThan">
      <formula>#REF!</formula>
    </cfRule>
    <cfRule type="cellIs" dxfId="358" priority="1502" operator="greaterThan">
      <formula>#REF!</formula>
    </cfRule>
  </conditionalFormatting>
  <conditionalFormatting sqref="F239 F243">
    <cfRule type="cellIs" dxfId="357" priority="1383" operator="lessThan">
      <formula>#REF!</formula>
    </cfRule>
    <cfRule type="cellIs" dxfId="356" priority="1384" operator="greaterThan">
      <formula>#REF!</formula>
    </cfRule>
  </conditionalFormatting>
  <conditionalFormatting sqref="F236:F238">
    <cfRule type="cellIs" dxfId="355" priority="1379" operator="lessThan">
      <formula>#REF!</formula>
    </cfRule>
    <cfRule type="cellIs" dxfId="354" priority="1380" operator="greaterThan">
      <formula>#REF!</formula>
    </cfRule>
  </conditionalFormatting>
  <conditionalFormatting sqref="F240:F242">
    <cfRule type="cellIs" dxfId="353" priority="1373" operator="lessThan">
      <formula>#REF!</formula>
    </cfRule>
    <cfRule type="cellIs" dxfId="352" priority="1374" operator="greaterThan">
      <formula>#REF!</formula>
    </cfRule>
  </conditionalFormatting>
  <conditionalFormatting sqref="F244:F246">
    <cfRule type="cellIs" dxfId="351" priority="1369" operator="lessThan">
      <formula>#REF!</formula>
    </cfRule>
    <cfRule type="cellIs" dxfId="350" priority="1370" operator="greaterThan">
      <formula>#REF!</formula>
    </cfRule>
  </conditionalFormatting>
  <conditionalFormatting sqref="F248:F250">
    <cfRule type="cellIs" dxfId="349" priority="1367" operator="lessThan">
      <formula>#REF!</formula>
    </cfRule>
    <cfRule type="cellIs" dxfId="348" priority="1368" operator="greaterThan">
      <formula>#REF!</formula>
    </cfRule>
  </conditionalFormatting>
  <conditionalFormatting sqref="F252:F254">
    <cfRule type="cellIs" dxfId="347" priority="1365" operator="lessThan">
      <formula>#REF!</formula>
    </cfRule>
    <cfRule type="cellIs" dxfId="346" priority="1366" operator="greaterThan">
      <formula>#REF!</formula>
    </cfRule>
  </conditionalFormatting>
  <conditionalFormatting sqref="G239:Y239">
    <cfRule type="cellIs" dxfId="345" priority="1323" operator="lessThan">
      <formula>#REF!</formula>
    </cfRule>
    <cfRule type="cellIs" dxfId="344" priority="1324" operator="greaterThan">
      <formula>#REF!</formula>
    </cfRule>
  </conditionalFormatting>
  <conditionalFormatting sqref="G243:Y243">
    <cfRule type="cellIs" dxfId="343" priority="1317" operator="lessThan">
      <formula>#REF!</formula>
    </cfRule>
    <cfRule type="cellIs" dxfId="342" priority="1318" operator="greaterThan">
      <formula>#REF!</formula>
    </cfRule>
  </conditionalFormatting>
  <conditionalFormatting sqref="F259">
    <cfRule type="cellIs" dxfId="341" priority="1129" operator="lessThan">
      <formula>#REF!</formula>
    </cfRule>
    <cfRule type="cellIs" dxfId="340" priority="1130" operator="greaterThan">
      <formula>#REF!</formula>
    </cfRule>
  </conditionalFormatting>
  <conditionalFormatting sqref="F256:F258">
    <cfRule type="cellIs" dxfId="339" priority="1127" operator="lessThan">
      <formula>#REF!</formula>
    </cfRule>
    <cfRule type="cellIs" dxfId="338" priority="1128" operator="greaterThan">
      <formula>#REF!</formula>
    </cfRule>
  </conditionalFormatting>
  <conditionalFormatting sqref="G259:Y259">
    <cfRule type="cellIs" dxfId="337" priority="1117" operator="lessThan">
      <formula>#REF!</formula>
    </cfRule>
    <cfRule type="cellIs" dxfId="336" priority="1118" operator="greaterThan">
      <formula>#REF!</formula>
    </cfRule>
  </conditionalFormatting>
  <conditionalFormatting sqref="G96:Y96">
    <cfRule type="cellIs" dxfId="335" priority="1085" operator="lessThan">
      <formula>#REF!</formula>
    </cfRule>
    <cfRule type="cellIs" dxfId="334" priority="1086" operator="greaterThan">
      <formula>#REF!</formula>
    </cfRule>
  </conditionalFormatting>
  <conditionalFormatting sqref="F96">
    <cfRule type="cellIs" dxfId="333" priority="1093" operator="lessThan">
      <formula>#REF!</formula>
    </cfRule>
    <cfRule type="cellIs" dxfId="332" priority="1094" operator="greaterThan">
      <formula>#REF!</formula>
    </cfRule>
  </conditionalFormatting>
  <conditionalFormatting sqref="F93:F95">
    <cfRule type="cellIs" dxfId="331" priority="1091" operator="lessThan">
      <formula>#REF!</formula>
    </cfRule>
    <cfRule type="cellIs" dxfId="330" priority="1092" operator="greaterThan">
      <formula>#REF!</formula>
    </cfRule>
  </conditionalFormatting>
  <conditionalFormatting sqref="F101:F103 F105:F107 F109:F111 F113:F115 F117:F119 F121:F123">
    <cfRule type="cellIs" dxfId="329" priority="1051" operator="lessThan">
      <formula>#REF!</formula>
    </cfRule>
    <cfRule type="cellIs" dxfId="328" priority="1052" operator="greaterThan">
      <formula>#REF!</formula>
    </cfRule>
  </conditionalFormatting>
  <conditionalFormatting sqref="F104 F108 F112 F116 F120 F124">
    <cfRule type="cellIs" dxfId="327" priority="1053" operator="lessThan">
      <formula>#REF!</formula>
    </cfRule>
    <cfRule type="cellIs" dxfId="326" priority="1054" operator="greaterThan">
      <formula>#REF!</formula>
    </cfRule>
  </conditionalFormatting>
  <conditionalFormatting sqref="G104:Y104 G108:Y108 G112:Y112 G116:Y116 G120:Y120 G124:Y124">
    <cfRule type="cellIs" dxfId="325" priority="1045" operator="lessThan">
      <formula>#REF!</formula>
    </cfRule>
    <cfRule type="cellIs" dxfId="324" priority="1046" operator="greaterThan">
      <formula>#REF!</formula>
    </cfRule>
  </conditionalFormatting>
  <conditionalFormatting sqref="F140">
    <cfRule type="cellIs" dxfId="323" priority="983" operator="lessThan">
      <formula>#REF!</formula>
    </cfRule>
    <cfRule type="cellIs" dxfId="322" priority="984" operator="greaterThan">
      <formula>#REF!</formula>
    </cfRule>
  </conditionalFormatting>
  <conditionalFormatting sqref="L109">
    <cfRule type="cellIs" dxfId="321" priority="995" operator="lessThan">
      <formula>#REF!</formula>
    </cfRule>
    <cfRule type="cellIs" dxfId="320" priority="996" operator="greaterThan">
      <formula>#REF!</formula>
    </cfRule>
  </conditionalFormatting>
  <conditionalFormatting sqref="L117">
    <cfRule type="cellIs" dxfId="319" priority="993" operator="lessThan">
      <formula>#REF!</formula>
    </cfRule>
    <cfRule type="cellIs" dxfId="318" priority="994" operator="greaterThan">
      <formula>#REF!</formula>
    </cfRule>
  </conditionalFormatting>
  <conditionalFormatting sqref="F137:F139">
    <cfRule type="cellIs" dxfId="317" priority="981" operator="lessThan">
      <formula>#REF!</formula>
    </cfRule>
    <cfRule type="cellIs" dxfId="316" priority="982" operator="greaterThan">
      <formula>#REF!</formula>
    </cfRule>
  </conditionalFormatting>
  <conditionalFormatting sqref="G140:Y140">
    <cfRule type="cellIs" dxfId="315" priority="977" operator="lessThan">
      <formula>#REF!</formula>
    </cfRule>
    <cfRule type="cellIs" dxfId="314" priority="978" operator="greaterThan">
      <formula>#REF!</formula>
    </cfRule>
  </conditionalFormatting>
  <conditionalFormatting sqref="F152">
    <cfRule type="cellIs" dxfId="313" priority="945" operator="lessThan">
      <formula>#REF!</formula>
    </cfRule>
    <cfRule type="cellIs" dxfId="312" priority="946" operator="greaterThan">
      <formula>#REF!</formula>
    </cfRule>
  </conditionalFormatting>
  <conditionalFormatting sqref="F149:F151">
    <cfRule type="cellIs" dxfId="311" priority="943" operator="lessThan">
      <formula>#REF!</formula>
    </cfRule>
    <cfRule type="cellIs" dxfId="310" priority="944" operator="greaterThan">
      <formula>#REF!</formula>
    </cfRule>
  </conditionalFormatting>
  <conditionalFormatting sqref="G152:Y152">
    <cfRule type="cellIs" dxfId="309" priority="939" operator="lessThan">
      <formula>#REF!</formula>
    </cfRule>
    <cfRule type="cellIs" dxfId="308" priority="940" operator="greaterThan">
      <formula>#REF!</formula>
    </cfRule>
  </conditionalFormatting>
  <conditionalFormatting sqref="L149:L150">
    <cfRule type="cellIs" dxfId="307" priority="905" operator="lessThan">
      <formula>#REF!</formula>
    </cfRule>
    <cfRule type="cellIs" dxfId="306" priority="906" operator="greaterThan">
      <formula>#REF!</formula>
    </cfRule>
  </conditionalFormatting>
  <conditionalFormatting sqref="L149:L150">
    <cfRule type="cellIs" dxfId="305" priority="903" operator="lessThan">
      <formula>#REF!</formula>
    </cfRule>
    <cfRule type="cellIs" dxfId="304" priority="904" operator="greaterThan">
      <formula>#REF!</formula>
    </cfRule>
  </conditionalFormatting>
  <conditionalFormatting sqref="F13:F15">
    <cfRule type="cellIs" dxfId="303" priority="797" operator="lessThan">
      <formula>#REF!</formula>
    </cfRule>
    <cfRule type="cellIs" dxfId="302" priority="798" operator="greaterThan">
      <formula>#REF!</formula>
    </cfRule>
  </conditionalFormatting>
  <conditionalFormatting sqref="F216:AE216 F65:Y67 S61:Y61 O61:Q61 F61:K63 O62:Y63 F16:AE16 F69:Y71 F73:Y75 F77:Y79 F83:Q83 F85:Y87 F81:M82 P81:Q82 S82:W83 S81 V81:W81 Y82:Y83">
    <cfRule type="cellIs" dxfId="301" priority="771" operator="lessThan">
      <formula>#REF!</formula>
    </cfRule>
    <cfRule type="cellIs" dxfId="300" priority="772" operator="greaterThan">
      <formula>#REF!</formula>
    </cfRule>
  </conditionalFormatting>
  <conditionalFormatting sqref="F92">
    <cfRule type="cellIs" dxfId="299" priority="767" operator="lessThan">
      <formula>#REF!</formula>
    </cfRule>
    <cfRule type="cellIs" dxfId="298" priority="768" operator="greaterThan">
      <formula>#REF!</formula>
    </cfRule>
  </conditionalFormatting>
  <conditionalFormatting sqref="F89:F91">
    <cfRule type="cellIs" dxfId="297" priority="765" operator="lessThan">
      <formula>#REF!</formula>
    </cfRule>
    <cfRule type="cellIs" dxfId="296" priority="766" operator="greaterThan">
      <formula>#REF!</formula>
    </cfRule>
  </conditionalFormatting>
  <conditionalFormatting sqref="G92:Y92">
    <cfRule type="cellIs" dxfId="295" priority="759" operator="lessThan">
      <formula>#REF!</formula>
    </cfRule>
    <cfRule type="cellIs" dxfId="294" priority="760" operator="greaterThan">
      <formula>#REF!</formula>
    </cfRule>
  </conditionalFormatting>
  <conditionalFormatting sqref="F271">
    <cfRule type="cellIs" dxfId="293" priority="609" operator="lessThan">
      <formula>#REF!</formula>
    </cfRule>
    <cfRule type="cellIs" dxfId="292" priority="610" operator="greaterThan">
      <formula>#REF!</formula>
    </cfRule>
  </conditionalFormatting>
  <conditionalFormatting sqref="F268:F270">
    <cfRule type="cellIs" dxfId="291" priority="607" operator="lessThan">
      <formula>#REF!</formula>
    </cfRule>
    <cfRule type="cellIs" dxfId="290" priority="608" operator="greaterThan">
      <formula>#REF!</formula>
    </cfRule>
  </conditionalFormatting>
  <conditionalFormatting sqref="G271:Y271">
    <cfRule type="cellIs" dxfId="289" priority="605" operator="lessThan">
      <formula>#REF!</formula>
    </cfRule>
    <cfRule type="cellIs" dxfId="288" priority="606" operator="greaterThan">
      <formula>#REF!</formula>
    </cfRule>
  </conditionalFormatting>
  <conditionalFormatting sqref="F275:Y275 F279:AE279 F283:Y283 F287:Y287 F291:Y291 F255:Y255 F247:Y247 F251:AE251 E224:E291">
    <cfRule type="cellIs" dxfId="287" priority="589" operator="lessThan">
      <formula>#REF!</formula>
    </cfRule>
    <cfRule type="cellIs" dxfId="286" priority="590" operator="greaterThan">
      <formula>#REF!</formula>
    </cfRule>
  </conditionalFormatting>
  <conditionalFormatting sqref="E165:M168">
    <cfRule type="cellIs" dxfId="285" priority="269" operator="lessThan">
      <formula>#REF!</formula>
    </cfRule>
    <cfRule type="cellIs" dxfId="284" priority="270" operator="greaterThan">
      <formula>#REF!</formula>
    </cfRule>
  </conditionalFormatting>
  <conditionalFormatting sqref="F169:F171">
    <cfRule type="cellIs" dxfId="283" priority="261" operator="lessThan">
      <formula>#REF!</formula>
    </cfRule>
    <cfRule type="cellIs" dxfId="282" priority="262" operator="greaterThan">
      <formula>#REF!</formula>
    </cfRule>
  </conditionalFormatting>
  <conditionalFormatting sqref="F172 H172:M172 H176:M176 H180:M180 H184:M184 H188:M188 H192:M192 H196:M196 H200:M200 H204:M204 H208:M208 H212:M212 H156:M156 H160:M164">
    <cfRule type="cellIs" dxfId="281" priority="263" operator="lessThan">
      <formula>#REF!</formula>
    </cfRule>
    <cfRule type="cellIs" dxfId="280" priority="264" operator="greaterThan">
      <formula>#REF!</formula>
    </cfRule>
  </conditionalFormatting>
  <conditionalFormatting sqref="E169:E172">
    <cfRule type="cellIs" dxfId="279" priority="259" operator="lessThan">
      <formula>#REF!</formula>
    </cfRule>
    <cfRule type="cellIs" dxfId="278" priority="260" operator="greaterThan">
      <formula>#REF!</formula>
    </cfRule>
  </conditionalFormatting>
  <conditionalFormatting sqref="G172">
    <cfRule type="cellIs" dxfId="277" priority="257" operator="lessThan">
      <formula>#REF!</formula>
    </cfRule>
    <cfRule type="cellIs" dxfId="276" priority="258" operator="greaterThan">
      <formula>#REF!</formula>
    </cfRule>
  </conditionalFormatting>
  <conditionalFormatting sqref="F173:F175">
    <cfRule type="cellIs" dxfId="275" priority="251" operator="lessThan">
      <formula>#REF!</formula>
    </cfRule>
    <cfRule type="cellIs" dxfId="274" priority="252" operator="greaterThan">
      <formula>#REF!</formula>
    </cfRule>
  </conditionalFormatting>
  <conditionalFormatting sqref="F176">
    <cfRule type="cellIs" dxfId="273" priority="253" operator="lessThan">
      <formula>#REF!</formula>
    </cfRule>
    <cfRule type="cellIs" dxfId="272" priority="254" operator="greaterThan">
      <formula>#REF!</formula>
    </cfRule>
  </conditionalFormatting>
  <conditionalFormatting sqref="E173:E176">
    <cfRule type="cellIs" dxfId="271" priority="249" operator="lessThan">
      <formula>#REF!</formula>
    </cfRule>
    <cfRule type="cellIs" dxfId="270" priority="250" operator="greaterThan">
      <formula>#REF!</formula>
    </cfRule>
  </conditionalFormatting>
  <conditionalFormatting sqref="G176">
    <cfRule type="cellIs" dxfId="269" priority="247" operator="lessThan">
      <formula>#REF!</formula>
    </cfRule>
    <cfRule type="cellIs" dxfId="268" priority="248" operator="greaterThan">
      <formula>#REF!</formula>
    </cfRule>
  </conditionalFormatting>
  <conditionalFormatting sqref="F177:F179">
    <cfRule type="cellIs" dxfId="267" priority="241" operator="lessThan">
      <formula>#REF!</formula>
    </cfRule>
    <cfRule type="cellIs" dxfId="266" priority="242" operator="greaterThan">
      <formula>#REF!</formula>
    </cfRule>
  </conditionalFormatting>
  <conditionalFormatting sqref="F180">
    <cfRule type="cellIs" dxfId="265" priority="243" operator="lessThan">
      <formula>#REF!</formula>
    </cfRule>
    <cfRule type="cellIs" dxfId="264" priority="244" operator="greaterThan">
      <formula>#REF!</formula>
    </cfRule>
  </conditionalFormatting>
  <conditionalFormatting sqref="E177:E180">
    <cfRule type="cellIs" dxfId="263" priority="239" operator="lessThan">
      <formula>#REF!</formula>
    </cfRule>
    <cfRule type="cellIs" dxfId="262" priority="240" operator="greaterThan">
      <formula>#REF!</formula>
    </cfRule>
  </conditionalFormatting>
  <conditionalFormatting sqref="G180">
    <cfRule type="cellIs" dxfId="261" priority="237" operator="lessThan">
      <formula>#REF!</formula>
    </cfRule>
    <cfRule type="cellIs" dxfId="260" priority="238" operator="greaterThan">
      <formula>#REF!</formula>
    </cfRule>
  </conditionalFormatting>
  <conditionalFormatting sqref="F181:F183">
    <cfRule type="cellIs" dxfId="259" priority="231" operator="lessThan">
      <formula>#REF!</formula>
    </cfRule>
    <cfRule type="cellIs" dxfId="258" priority="232" operator="greaterThan">
      <formula>#REF!</formula>
    </cfRule>
  </conditionalFormatting>
  <conditionalFormatting sqref="F184">
    <cfRule type="cellIs" dxfId="257" priority="233" operator="lessThan">
      <formula>#REF!</formula>
    </cfRule>
    <cfRule type="cellIs" dxfId="256" priority="234" operator="greaterThan">
      <formula>#REF!</formula>
    </cfRule>
  </conditionalFormatting>
  <conditionalFormatting sqref="E181:E184">
    <cfRule type="cellIs" dxfId="255" priority="229" operator="lessThan">
      <formula>#REF!</formula>
    </cfRule>
    <cfRule type="cellIs" dxfId="254" priority="230" operator="greaterThan">
      <formula>#REF!</formula>
    </cfRule>
  </conditionalFormatting>
  <conditionalFormatting sqref="G184">
    <cfRule type="cellIs" dxfId="253" priority="227" operator="lessThan">
      <formula>#REF!</formula>
    </cfRule>
    <cfRule type="cellIs" dxfId="252" priority="228" operator="greaterThan">
      <formula>#REF!</formula>
    </cfRule>
  </conditionalFormatting>
  <conditionalFormatting sqref="F185:F187">
    <cfRule type="cellIs" dxfId="251" priority="221" operator="lessThan">
      <formula>#REF!</formula>
    </cfRule>
    <cfRule type="cellIs" dxfId="250" priority="222" operator="greaterThan">
      <formula>#REF!</formula>
    </cfRule>
  </conditionalFormatting>
  <conditionalFormatting sqref="F188">
    <cfRule type="cellIs" dxfId="249" priority="223" operator="lessThan">
      <formula>#REF!</formula>
    </cfRule>
    <cfRule type="cellIs" dxfId="248" priority="224" operator="greaterThan">
      <formula>#REF!</formula>
    </cfRule>
  </conditionalFormatting>
  <conditionalFormatting sqref="E185:E188">
    <cfRule type="cellIs" dxfId="247" priority="219" operator="lessThan">
      <formula>#REF!</formula>
    </cfRule>
    <cfRule type="cellIs" dxfId="246" priority="220" operator="greaterThan">
      <formula>#REF!</formula>
    </cfRule>
  </conditionalFormatting>
  <conditionalFormatting sqref="G188">
    <cfRule type="cellIs" dxfId="245" priority="217" operator="lessThan">
      <formula>#REF!</formula>
    </cfRule>
    <cfRule type="cellIs" dxfId="244" priority="218" operator="greaterThan">
      <formula>#REF!</formula>
    </cfRule>
  </conditionalFormatting>
  <conditionalFormatting sqref="F189:F191">
    <cfRule type="cellIs" dxfId="243" priority="211" operator="lessThan">
      <formula>#REF!</formula>
    </cfRule>
    <cfRule type="cellIs" dxfId="242" priority="212" operator="greaterThan">
      <formula>#REF!</formula>
    </cfRule>
  </conditionalFormatting>
  <conditionalFormatting sqref="F192">
    <cfRule type="cellIs" dxfId="241" priority="213" operator="lessThan">
      <formula>#REF!</formula>
    </cfRule>
    <cfRule type="cellIs" dxfId="240" priority="214" operator="greaterThan">
      <formula>#REF!</formula>
    </cfRule>
  </conditionalFormatting>
  <conditionalFormatting sqref="E189:E192">
    <cfRule type="cellIs" dxfId="239" priority="209" operator="lessThan">
      <formula>#REF!</formula>
    </cfRule>
    <cfRule type="cellIs" dxfId="238" priority="210" operator="greaterThan">
      <formula>#REF!</formula>
    </cfRule>
  </conditionalFormatting>
  <conditionalFormatting sqref="G192">
    <cfRule type="cellIs" dxfId="237" priority="207" operator="lessThan">
      <formula>#REF!</formula>
    </cfRule>
    <cfRule type="cellIs" dxfId="236" priority="208" operator="greaterThan">
      <formula>#REF!</formula>
    </cfRule>
  </conditionalFormatting>
  <conditionalFormatting sqref="F193:F195">
    <cfRule type="cellIs" dxfId="235" priority="201" operator="lessThan">
      <formula>#REF!</formula>
    </cfRule>
    <cfRule type="cellIs" dxfId="234" priority="202" operator="greaterThan">
      <formula>#REF!</formula>
    </cfRule>
  </conditionalFormatting>
  <conditionalFormatting sqref="F196">
    <cfRule type="cellIs" dxfId="233" priority="203" operator="lessThan">
      <formula>#REF!</formula>
    </cfRule>
    <cfRule type="cellIs" dxfId="232" priority="204" operator="greaterThan">
      <formula>#REF!</formula>
    </cfRule>
  </conditionalFormatting>
  <conditionalFormatting sqref="E193:E196">
    <cfRule type="cellIs" dxfId="231" priority="199" operator="lessThan">
      <formula>#REF!</formula>
    </cfRule>
    <cfRule type="cellIs" dxfId="230" priority="200" operator="greaterThan">
      <formula>#REF!</formula>
    </cfRule>
  </conditionalFormatting>
  <conditionalFormatting sqref="G196">
    <cfRule type="cellIs" dxfId="229" priority="197" operator="lessThan">
      <formula>#REF!</formula>
    </cfRule>
    <cfRule type="cellIs" dxfId="228" priority="198" operator="greaterThan">
      <formula>#REF!</formula>
    </cfRule>
  </conditionalFormatting>
  <conditionalFormatting sqref="F197:F199">
    <cfRule type="cellIs" dxfId="227" priority="191" operator="lessThan">
      <formula>#REF!</formula>
    </cfRule>
    <cfRule type="cellIs" dxfId="226" priority="192" operator="greaterThan">
      <formula>#REF!</formula>
    </cfRule>
  </conditionalFormatting>
  <conditionalFormatting sqref="F200">
    <cfRule type="cellIs" dxfId="225" priority="193" operator="lessThan">
      <formula>#REF!</formula>
    </cfRule>
    <cfRule type="cellIs" dxfId="224" priority="194" operator="greaterThan">
      <formula>#REF!</formula>
    </cfRule>
  </conditionalFormatting>
  <conditionalFormatting sqref="E197:E200">
    <cfRule type="cellIs" dxfId="223" priority="189" operator="lessThan">
      <formula>#REF!</formula>
    </cfRule>
    <cfRule type="cellIs" dxfId="222" priority="190" operator="greaterThan">
      <formula>#REF!</formula>
    </cfRule>
  </conditionalFormatting>
  <conditionalFormatting sqref="G200">
    <cfRule type="cellIs" dxfId="221" priority="187" operator="lessThan">
      <formula>#REF!</formula>
    </cfRule>
    <cfRule type="cellIs" dxfId="220" priority="188" operator="greaterThan">
      <formula>#REF!</formula>
    </cfRule>
  </conditionalFormatting>
  <conditionalFormatting sqref="F201:F203">
    <cfRule type="cellIs" dxfId="219" priority="181" operator="lessThan">
      <formula>#REF!</formula>
    </cfRule>
    <cfRule type="cellIs" dxfId="218" priority="182" operator="greaterThan">
      <formula>#REF!</formula>
    </cfRule>
  </conditionalFormatting>
  <conditionalFormatting sqref="F204">
    <cfRule type="cellIs" dxfId="217" priority="183" operator="lessThan">
      <formula>#REF!</formula>
    </cfRule>
    <cfRule type="cellIs" dxfId="216" priority="184" operator="greaterThan">
      <formula>#REF!</formula>
    </cfRule>
  </conditionalFormatting>
  <conditionalFormatting sqref="F208">
    <cfRule type="cellIs" dxfId="215" priority="175" operator="lessThan">
      <formula>#REF!</formula>
    </cfRule>
    <cfRule type="cellIs" dxfId="214" priority="176" operator="greaterThan">
      <formula>#REF!</formula>
    </cfRule>
  </conditionalFormatting>
  <conditionalFormatting sqref="G204">
    <cfRule type="cellIs" dxfId="213" priority="179" operator="lessThan">
      <formula>#REF!</formula>
    </cfRule>
    <cfRule type="cellIs" dxfId="212" priority="180" operator="greaterThan">
      <formula>#REF!</formula>
    </cfRule>
  </conditionalFormatting>
  <conditionalFormatting sqref="F205:F207">
    <cfRule type="cellIs" dxfId="211" priority="173" operator="lessThan">
      <formula>#REF!</formula>
    </cfRule>
    <cfRule type="cellIs" dxfId="210" priority="174" operator="greaterThan">
      <formula>#REF!</formula>
    </cfRule>
  </conditionalFormatting>
  <conditionalFormatting sqref="E205:E208">
    <cfRule type="cellIs" dxfId="209" priority="171" operator="lessThan">
      <formula>#REF!</formula>
    </cfRule>
    <cfRule type="cellIs" dxfId="208" priority="172" operator="greaterThan">
      <formula>#REF!</formula>
    </cfRule>
  </conditionalFormatting>
  <conditionalFormatting sqref="G208">
    <cfRule type="cellIs" dxfId="207" priority="169" operator="lessThan">
      <formula>#REF!</formula>
    </cfRule>
    <cfRule type="cellIs" dxfId="206" priority="170" operator="greaterThan">
      <formula>#REF!</formula>
    </cfRule>
  </conditionalFormatting>
  <conditionalFormatting sqref="F209:F211">
    <cfRule type="cellIs" dxfId="205" priority="163" operator="lessThan">
      <formula>#REF!</formula>
    </cfRule>
    <cfRule type="cellIs" dxfId="204" priority="164" operator="greaterThan">
      <formula>#REF!</formula>
    </cfRule>
  </conditionalFormatting>
  <conditionalFormatting sqref="F212">
    <cfRule type="cellIs" dxfId="203" priority="165" operator="lessThan">
      <formula>#REF!</formula>
    </cfRule>
    <cfRule type="cellIs" dxfId="202" priority="166" operator="greaterThan">
      <formula>#REF!</formula>
    </cfRule>
  </conditionalFormatting>
  <conditionalFormatting sqref="E209:E212">
    <cfRule type="cellIs" dxfId="201" priority="161" operator="lessThan">
      <formula>#REF!</formula>
    </cfRule>
    <cfRule type="cellIs" dxfId="200" priority="162" operator="greaterThan">
      <formula>#REF!</formula>
    </cfRule>
  </conditionalFormatting>
  <conditionalFormatting sqref="G212">
    <cfRule type="cellIs" dxfId="199" priority="159" operator="lessThan">
      <formula>#REF!</formula>
    </cfRule>
    <cfRule type="cellIs" dxfId="198" priority="160" operator="greaterThan">
      <formula>#REF!</formula>
    </cfRule>
  </conditionalFormatting>
  <conditionalFormatting sqref="F156">
    <cfRule type="cellIs" dxfId="197" priority="155" operator="lessThan">
      <formula>#REF!</formula>
    </cfRule>
    <cfRule type="cellIs" dxfId="196" priority="156" operator="greaterThan">
      <formula>#REF!</formula>
    </cfRule>
  </conditionalFormatting>
  <conditionalFormatting sqref="F153:F155">
    <cfRule type="cellIs" dxfId="195" priority="153" operator="lessThan">
      <formula>#REF!</formula>
    </cfRule>
    <cfRule type="cellIs" dxfId="194" priority="154" operator="greaterThan">
      <formula>#REF!</formula>
    </cfRule>
  </conditionalFormatting>
  <conditionalFormatting sqref="E153:E156">
    <cfRule type="cellIs" dxfId="193" priority="151" operator="lessThan">
      <formula>#REF!</formula>
    </cfRule>
    <cfRule type="cellIs" dxfId="192" priority="152" operator="greaterThan">
      <formula>#REF!</formula>
    </cfRule>
  </conditionalFormatting>
  <conditionalFormatting sqref="G156">
    <cfRule type="cellIs" dxfId="191" priority="149" operator="lessThan">
      <formula>#REF!</formula>
    </cfRule>
    <cfRule type="cellIs" dxfId="190" priority="150" operator="greaterThan">
      <formula>#REF!</formula>
    </cfRule>
  </conditionalFormatting>
  <conditionalFormatting sqref="F160:F164">
    <cfRule type="cellIs" dxfId="189" priority="145" operator="lessThan">
      <formula>#REF!</formula>
    </cfRule>
    <cfRule type="cellIs" dxfId="188" priority="146" operator="greaterThan">
      <formula>#REF!</formula>
    </cfRule>
  </conditionalFormatting>
  <conditionalFormatting sqref="F157:F159">
    <cfRule type="cellIs" dxfId="187" priority="143" operator="lessThan">
      <formula>#REF!</formula>
    </cfRule>
    <cfRule type="cellIs" dxfId="186" priority="144" operator="greaterThan">
      <formula>#REF!</formula>
    </cfRule>
  </conditionalFormatting>
  <conditionalFormatting sqref="E157:E164">
    <cfRule type="cellIs" dxfId="185" priority="141" operator="lessThan">
      <formula>#REF!</formula>
    </cfRule>
    <cfRule type="cellIs" dxfId="184" priority="142" operator="greaterThan">
      <formula>#REF!</formula>
    </cfRule>
  </conditionalFormatting>
  <conditionalFormatting sqref="G160:G164">
    <cfRule type="cellIs" dxfId="183" priority="139" operator="lessThan">
      <formula>#REF!</formula>
    </cfRule>
    <cfRule type="cellIs" dxfId="182" priority="140" operator="greaterThan">
      <formula>#REF!</formula>
    </cfRule>
  </conditionalFormatting>
  <conditionalFormatting sqref="N165">
    <cfRule type="cellIs" dxfId="181" priority="137" operator="lessThan">
      <formula>#REF!</formula>
    </cfRule>
    <cfRule type="cellIs" dxfId="180" priority="138" operator="greaterThan">
      <formula>#REF!</formula>
    </cfRule>
  </conditionalFormatting>
  <conditionalFormatting sqref="N168">
    <cfRule type="cellIs" dxfId="179" priority="135" operator="lessThan">
      <formula>#REF!</formula>
    </cfRule>
    <cfRule type="cellIs" dxfId="178" priority="136" operator="greaterThan">
      <formula>#REF!</formula>
    </cfRule>
  </conditionalFormatting>
  <conditionalFormatting sqref="Q165">
    <cfRule type="cellIs" dxfId="177" priority="133" operator="lessThan">
      <formula>#REF!</formula>
    </cfRule>
    <cfRule type="cellIs" dxfId="176" priority="134" operator="greaterThan">
      <formula>#REF!</formula>
    </cfRule>
  </conditionalFormatting>
  <conditionalFormatting sqref="Q168">
    <cfRule type="cellIs" dxfId="175" priority="131" operator="lessThan">
      <formula>#REF!</formula>
    </cfRule>
    <cfRule type="cellIs" dxfId="174" priority="132" operator="greaterThan">
      <formula>#REF!</formula>
    </cfRule>
  </conditionalFormatting>
  <conditionalFormatting sqref="R169">
    <cfRule type="cellIs" dxfId="173" priority="129" operator="lessThan">
      <formula>#REF!</formula>
    </cfRule>
    <cfRule type="cellIs" dxfId="172" priority="130" operator="greaterThan">
      <formula>#REF!</formula>
    </cfRule>
  </conditionalFormatting>
  <conditionalFormatting sqref="N177:N180">
    <cfRule type="cellIs" dxfId="171" priority="127" operator="lessThan">
      <formula>#REF!</formula>
    </cfRule>
    <cfRule type="cellIs" dxfId="170" priority="128" operator="greaterThan">
      <formula>#REF!</formula>
    </cfRule>
  </conditionalFormatting>
  <conditionalFormatting sqref="N181:N184">
    <cfRule type="cellIs" dxfId="169" priority="125" operator="lessThan">
      <formula>#REF!</formula>
    </cfRule>
    <cfRule type="cellIs" dxfId="168" priority="126" operator="greaterThan">
      <formula>#REF!</formula>
    </cfRule>
  </conditionalFormatting>
  <conditionalFormatting sqref="N186:N188">
    <cfRule type="cellIs" dxfId="167" priority="123" operator="lessThan">
      <formula>#REF!</formula>
    </cfRule>
    <cfRule type="cellIs" dxfId="166" priority="124" operator="greaterThan">
      <formula>#REF!</formula>
    </cfRule>
  </conditionalFormatting>
  <conditionalFormatting sqref="N190:N192">
    <cfRule type="cellIs" dxfId="165" priority="121" operator="lessThan">
      <formula>#REF!</formula>
    </cfRule>
    <cfRule type="cellIs" dxfId="164" priority="122" operator="greaterThan">
      <formula>#REF!</formula>
    </cfRule>
  </conditionalFormatting>
  <conditionalFormatting sqref="R173">
    <cfRule type="cellIs" dxfId="163" priority="119" operator="lessThan">
      <formula>#REF!</formula>
    </cfRule>
    <cfRule type="cellIs" dxfId="162" priority="120" operator="greaterThan">
      <formula>#REF!</formula>
    </cfRule>
  </conditionalFormatting>
  <conditionalFormatting sqref="R177">
    <cfRule type="cellIs" dxfId="161" priority="117" operator="lessThan">
      <formula>#REF!</formula>
    </cfRule>
    <cfRule type="cellIs" dxfId="160" priority="118" operator="greaterThan">
      <formula>#REF!</formula>
    </cfRule>
  </conditionalFormatting>
  <conditionalFormatting sqref="R181">
    <cfRule type="cellIs" dxfId="159" priority="115" operator="lessThan">
      <formula>#REF!</formula>
    </cfRule>
    <cfRule type="cellIs" dxfId="158" priority="116" operator="greaterThan">
      <formula>#REF!</formula>
    </cfRule>
  </conditionalFormatting>
  <conditionalFormatting sqref="R185">
    <cfRule type="cellIs" dxfId="157" priority="113" operator="lessThan">
      <formula>#REF!</formula>
    </cfRule>
    <cfRule type="cellIs" dxfId="156" priority="114" operator="greaterThan">
      <formula>#REF!</formula>
    </cfRule>
  </conditionalFormatting>
  <conditionalFormatting sqref="R189">
    <cfRule type="cellIs" dxfId="155" priority="111" operator="lessThan">
      <formula>#REF!</formula>
    </cfRule>
    <cfRule type="cellIs" dxfId="154" priority="112" operator="greaterThan">
      <formula>#REF!</formula>
    </cfRule>
  </conditionalFormatting>
  <conditionalFormatting sqref="R193">
    <cfRule type="cellIs" dxfId="153" priority="109" operator="lessThan">
      <formula>#REF!</formula>
    </cfRule>
    <cfRule type="cellIs" dxfId="152" priority="110" operator="greaterThan">
      <formula>#REF!</formula>
    </cfRule>
  </conditionalFormatting>
  <conditionalFormatting sqref="R197">
    <cfRule type="cellIs" dxfId="151" priority="107" operator="lessThan">
      <formula>#REF!</formula>
    </cfRule>
    <cfRule type="cellIs" dxfId="150" priority="108" operator="greaterThan">
      <formula>#REF!</formula>
    </cfRule>
  </conditionalFormatting>
  <conditionalFormatting sqref="R201">
    <cfRule type="cellIs" dxfId="149" priority="105" operator="lessThan">
      <formula>#REF!</formula>
    </cfRule>
    <cfRule type="cellIs" dxfId="148" priority="106" operator="greaterThan">
      <formula>#REF!</formula>
    </cfRule>
  </conditionalFormatting>
  <conditionalFormatting sqref="R205">
    <cfRule type="cellIs" dxfId="147" priority="103" operator="lessThan">
      <formula>#REF!</formula>
    </cfRule>
    <cfRule type="cellIs" dxfId="146" priority="104" operator="greaterThan">
      <formula>#REF!</formula>
    </cfRule>
  </conditionalFormatting>
  <conditionalFormatting sqref="S181:S184">
    <cfRule type="cellIs" dxfId="145" priority="101" operator="lessThan">
      <formula>#REF!</formula>
    </cfRule>
    <cfRule type="cellIs" dxfId="144" priority="102" operator="greaterThan">
      <formula>#REF!</formula>
    </cfRule>
  </conditionalFormatting>
  <conditionalFormatting sqref="S177:S180">
    <cfRule type="cellIs" dxfId="143" priority="99" operator="lessThan">
      <formula>#REF!</formula>
    </cfRule>
    <cfRule type="cellIs" dxfId="142" priority="100" operator="greaterThan">
      <formula>#REF!</formula>
    </cfRule>
  </conditionalFormatting>
  <conditionalFormatting sqref="S186:S188">
    <cfRule type="cellIs" dxfId="141" priority="95" operator="lessThan">
      <formula>#REF!</formula>
    </cfRule>
    <cfRule type="cellIs" dxfId="140" priority="96" operator="greaterThan">
      <formula>#REF!</formula>
    </cfRule>
  </conditionalFormatting>
  <conditionalFormatting sqref="S190:S192">
    <cfRule type="cellIs" dxfId="139" priority="93" operator="lessThan">
      <formula>#REF!</formula>
    </cfRule>
    <cfRule type="cellIs" dxfId="138" priority="94" operator="greaterThan">
      <formula>#REF!</formula>
    </cfRule>
  </conditionalFormatting>
  <conditionalFormatting sqref="N193:N196">
    <cfRule type="cellIs" dxfId="137" priority="91" operator="lessThan">
      <formula>#REF!</formula>
    </cfRule>
    <cfRule type="cellIs" dxfId="136" priority="92" operator="greaterThan">
      <formula>#REF!</formula>
    </cfRule>
  </conditionalFormatting>
  <conditionalFormatting sqref="S193:S196">
    <cfRule type="cellIs" dxfId="135" priority="89" operator="lessThan">
      <formula>#REF!</formula>
    </cfRule>
    <cfRule type="cellIs" dxfId="134" priority="90" operator="greaterThan">
      <formula>#REF!</formula>
    </cfRule>
  </conditionalFormatting>
  <conditionalFormatting sqref="N197:N200">
    <cfRule type="cellIs" dxfId="133" priority="87" operator="lessThan">
      <formula>#REF!</formula>
    </cfRule>
    <cfRule type="cellIs" dxfId="132" priority="88" operator="greaterThan">
      <formula>#REF!</formula>
    </cfRule>
  </conditionalFormatting>
  <conditionalFormatting sqref="S197:S200">
    <cfRule type="cellIs" dxfId="131" priority="85" operator="lessThan">
      <formula>#REF!</formula>
    </cfRule>
    <cfRule type="cellIs" dxfId="130" priority="86" operator="greaterThan">
      <formula>#REF!</formula>
    </cfRule>
  </conditionalFormatting>
  <conditionalFormatting sqref="N205:N208">
    <cfRule type="cellIs" dxfId="129" priority="79" operator="lessThan">
      <formula>#REF!</formula>
    </cfRule>
    <cfRule type="cellIs" dxfId="128" priority="80" operator="greaterThan">
      <formula>#REF!</formula>
    </cfRule>
  </conditionalFormatting>
  <conditionalFormatting sqref="S205:S208">
    <cfRule type="cellIs" dxfId="127" priority="77" operator="lessThan">
      <formula>#REF!</formula>
    </cfRule>
    <cfRule type="cellIs" dxfId="126" priority="78" operator="greaterThan">
      <formula>#REF!</formula>
    </cfRule>
  </conditionalFormatting>
  <conditionalFormatting sqref="R209">
    <cfRule type="cellIs" dxfId="125" priority="75" operator="lessThan">
      <formula>#REF!</formula>
    </cfRule>
    <cfRule type="cellIs" dxfId="124" priority="76" operator="greaterThan">
      <formula>#REF!</formula>
    </cfRule>
  </conditionalFormatting>
  <conditionalFormatting sqref="L169">
    <cfRule type="cellIs" dxfId="123" priority="71" operator="lessThan">
      <formula>#REF!</formula>
    </cfRule>
    <cfRule type="cellIs" dxfId="122" priority="72" operator="greaterThan">
      <formula>#REF!</formula>
    </cfRule>
  </conditionalFormatting>
  <conditionalFormatting sqref="AF156:AG156">
    <cfRule type="cellIs" dxfId="121" priority="67" operator="lessThan">
      <formula>#REF!</formula>
    </cfRule>
    <cfRule type="cellIs" dxfId="120" priority="68" operator="greaterThan">
      <formula>#REF!</formula>
    </cfRule>
  </conditionalFormatting>
  <conditionalFormatting sqref="T156:AE156">
    <cfRule type="cellIs" dxfId="119" priority="63" operator="lessThan">
      <formula>#REF!</formula>
    </cfRule>
    <cfRule type="cellIs" dxfId="118" priority="64" operator="greaterThan">
      <formula>#REF!</formula>
    </cfRule>
  </conditionalFormatting>
  <conditionalFormatting sqref="T160:AE160">
    <cfRule type="cellIs" dxfId="117" priority="59" operator="lessThan">
      <formula>#REF!</formula>
    </cfRule>
    <cfRule type="cellIs" dxfId="116" priority="60" operator="greaterThan">
      <formula>#REF!</formula>
    </cfRule>
  </conditionalFormatting>
  <conditionalFormatting sqref="T164:AE164">
    <cfRule type="cellIs" dxfId="115" priority="55" operator="lessThan">
      <formula>#REF!</formula>
    </cfRule>
    <cfRule type="cellIs" dxfId="114" priority="56" operator="greaterThan">
      <formula>#REF!</formula>
    </cfRule>
  </conditionalFormatting>
  <conditionalFormatting sqref="T168:AE168">
    <cfRule type="cellIs" dxfId="113" priority="47" operator="lessThan">
      <formula>#REF!</formula>
    </cfRule>
    <cfRule type="cellIs" dxfId="112" priority="48" operator="greaterThan">
      <formula>#REF!</formula>
    </cfRule>
  </conditionalFormatting>
  <conditionalFormatting sqref="T172:AE172">
    <cfRule type="cellIs" dxfId="111" priority="43" operator="lessThan">
      <formula>#REF!</formula>
    </cfRule>
    <cfRule type="cellIs" dxfId="110" priority="44" operator="greaterThan">
      <formula>#REF!</formula>
    </cfRule>
  </conditionalFormatting>
  <conditionalFormatting sqref="T176:AE176">
    <cfRule type="cellIs" dxfId="109" priority="39" operator="lessThan">
      <formula>#REF!</formula>
    </cfRule>
    <cfRule type="cellIs" dxfId="108" priority="40" operator="greaterThan">
      <formula>#REF!</formula>
    </cfRule>
  </conditionalFormatting>
  <conditionalFormatting sqref="T180:AE180">
    <cfRule type="cellIs" dxfId="107" priority="35" operator="lessThan">
      <formula>#REF!</formula>
    </cfRule>
    <cfRule type="cellIs" dxfId="106" priority="36" operator="greaterThan">
      <formula>#REF!</formula>
    </cfRule>
  </conditionalFormatting>
  <conditionalFormatting sqref="T184:AE184">
    <cfRule type="cellIs" dxfId="105" priority="31" operator="lessThan">
      <formula>#REF!</formula>
    </cfRule>
    <cfRule type="cellIs" dxfId="104" priority="32" operator="greaterThan">
      <formula>#REF!</formula>
    </cfRule>
  </conditionalFormatting>
  <conditionalFormatting sqref="T188:AE188">
    <cfRule type="cellIs" dxfId="103" priority="27" operator="lessThan">
      <formula>#REF!</formula>
    </cfRule>
    <cfRule type="cellIs" dxfId="102" priority="28" operator="greaterThan">
      <formula>#REF!</formula>
    </cfRule>
  </conditionalFormatting>
  <conditionalFormatting sqref="T192:AE192">
    <cfRule type="cellIs" dxfId="101" priority="23" operator="lessThan">
      <formula>#REF!</formula>
    </cfRule>
    <cfRule type="cellIs" dxfId="100" priority="24" operator="greaterThan">
      <formula>#REF!</formula>
    </cfRule>
  </conditionalFormatting>
  <conditionalFormatting sqref="T196:AE196">
    <cfRule type="cellIs" dxfId="99" priority="19" operator="lessThan">
      <formula>#REF!</formula>
    </cfRule>
    <cfRule type="cellIs" dxfId="98" priority="20" operator="greaterThan">
      <formula>#REF!</formula>
    </cfRule>
  </conditionalFormatting>
  <conditionalFormatting sqref="T200:AE200">
    <cfRule type="cellIs" dxfId="97" priority="15" operator="lessThan">
      <formula>#REF!</formula>
    </cfRule>
    <cfRule type="cellIs" dxfId="96" priority="16" operator="greaterThan">
      <formula>#REF!</formula>
    </cfRule>
  </conditionalFormatting>
  <conditionalFormatting sqref="T204:AE204">
    <cfRule type="cellIs" dxfId="95" priority="11" operator="lessThan">
      <formula>#REF!</formula>
    </cfRule>
    <cfRule type="cellIs" dxfId="94" priority="12" operator="greaterThan">
      <formula>#REF!</formula>
    </cfRule>
  </conditionalFormatting>
  <conditionalFormatting sqref="T208:AE208">
    <cfRule type="cellIs" dxfId="93" priority="7" operator="lessThan">
      <formula>#REF!</formula>
    </cfRule>
    <cfRule type="cellIs" dxfId="92" priority="8" operator="greaterThan">
      <formula>#REF!</formula>
    </cfRule>
  </conditionalFormatting>
  <conditionalFormatting sqref="T212:AE212">
    <cfRule type="cellIs" dxfId="91" priority="3" operator="lessThan">
      <formula>#REF!</formula>
    </cfRule>
    <cfRule type="cellIs" dxfId="90" priority="4" operator="greaterThan">
      <formula>#REF!</formula>
    </cfRule>
  </conditionalFormatting>
  <conditionalFormatting sqref="R61">
    <cfRule type="cellIs" dxfId="1" priority="1" operator="lessThan">
      <formula>#REF!</formula>
    </cfRule>
    <cfRule type="cellIs" dxfId="0" priority="2" operator="greaterThan">
      <formula>#REF!</formula>
    </cfRule>
  </conditionalFormatting>
  <printOptions horizontalCentered="1"/>
  <pageMargins left="0.19685039370078741" right="0.19685039370078741" top="0.78740157480314965" bottom="0.39370078740157483" header="0.51181102362204722" footer="0.31496062992125984"/>
  <pageSetup paperSize="9" scale="50" fitToWidth="2" fitToHeight="20" pageOrder="overThenDown" orientation="landscape" r:id="rId1"/>
  <headerFooter>
    <oddHeader>&amp;C&amp;"Times New Roman,Félkövér"Az intézményhálózatban és a gazdasági társaságoknál 2020-2023 évek között tervezett EU-s és egyéb társfinanszírozással megvalósuló projektek</oddHeader>
  </headerFooter>
  <rowBreaks count="4" manualBreakCount="4">
    <brk id="108" max="30" man="1"/>
    <brk id="168" max="30" man="1"/>
    <brk id="220" max="30" man="1"/>
    <brk id="271" max="30" man="1"/>
  </rowBreaks>
  <colBreaks count="2" manualBreakCount="2">
    <brk id="13" max="160" man="1"/>
    <brk id="19" max="16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545" operator="lessThan" id="{283F6DED-ED81-4118-A767-36AB76E30F75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3546" operator="greaterThan" id="{C7324524-56D7-49D7-BCE7-5564C5007288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Z221:AE221 Z213:AE215 Z101:AE136</xm:sqref>
        </x14:conditionalFormatting>
        <x14:conditionalFormatting xmlns:xm="http://schemas.microsoft.com/office/excel/2006/main">
          <x14:cfRule type="cellIs" priority="1963" operator="lessThan" id="{E3CF6116-412D-4FB5-A1A2-7E47916B747D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964" operator="greaterThan" id="{02FA5173-15F1-4A0E-8DAE-B927989FE827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Z97:AE100</xm:sqref>
        </x14:conditionalFormatting>
        <x14:conditionalFormatting xmlns:xm="http://schemas.microsoft.com/office/excel/2006/main">
          <x14:cfRule type="cellIs" priority="1895" operator="lessThan" id="{F97E895B-60C9-4108-9B2E-E69385DBCF6C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896" operator="greaterThan" id="{F4E3AC4F-44E8-448F-8C91-33450AF45F56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Z141:AE144</xm:sqref>
        </x14:conditionalFormatting>
        <x14:conditionalFormatting xmlns:xm="http://schemas.microsoft.com/office/excel/2006/main">
          <x14:cfRule type="cellIs" priority="1851" operator="lessThan" id="{0B9A8DFA-7696-41E5-91BE-296ABC3FC0E8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852" operator="greaterThan" id="{22F6343D-33D4-4000-A288-2B395F1E13C4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Z145:AE148</xm:sqref>
        </x14:conditionalFormatting>
        <x14:conditionalFormatting xmlns:xm="http://schemas.microsoft.com/office/excel/2006/main">
          <x14:cfRule type="cellIs" priority="1511" operator="lessThan" id="{10078D3F-13DE-4B30-9BE2-B6A439D74253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512" operator="greaterThan" id="{D9958C45-8F48-4477-9100-D9A4E7A0E404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Z217:AE220</xm:sqref>
        </x14:conditionalFormatting>
        <x14:conditionalFormatting xmlns:xm="http://schemas.microsoft.com/office/excel/2006/main">
          <x14:cfRule type="cellIs" priority="1095" operator="lessThan" id="{2FA09598-4C9B-4B64-AC1D-68777BA2614E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096" operator="greaterThan" id="{B56FAF55-4F5F-41E7-8F79-A3AB66BC3750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Z93:AE96</xm:sqref>
        </x14:conditionalFormatting>
        <x14:conditionalFormatting xmlns:xm="http://schemas.microsoft.com/office/excel/2006/main">
          <x14:cfRule type="cellIs" priority="985" operator="lessThan" id="{7A15CBC0-333D-4D35-91DC-B58819415E77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986" operator="greaterThan" id="{BDD34647-A39E-4A59-A1DC-944E7D154435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Z137:AE140</xm:sqref>
        </x14:conditionalFormatting>
        <x14:conditionalFormatting xmlns:xm="http://schemas.microsoft.com/office/excel/2006/main">
          <x14:cfRule type="cellIs" priority="947" operator="lessThan" id="{69EDA8D6-3574-48B3-8C39-70DD373A9991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948" operator="greaterThan" id="{DFAFFF6D-7358-4F11-94FF-DEA7A0973A64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Z149:AE152</xm:sqref>
        </x14:conditionalFormatting>
        <x14:conditionalFormatting xmlns:xm="http://schemas.microsoft.com/office/excel/2006/main">
          <x14:cfRule type="cellIs" priority="801" operator="lessThan" id="{42E66E16-E9F3-401D-ACC9-64C698294615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802" operator="greaterThan" id="{F4F2F9D6-6CE0-457A-BEB4-A830772A4608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Z13:AE15 Z61:AE63 Z65:AE67 Z69:AE71 Z73:AE75 Z77:AE79 Z82:AC83 Z85:AE87 AB81:AC81 AE81:AE83</xm:sqref>
        </x14:conditionalFormatting>
        <x14:conditionalFormatting xmlns:xm="http://schemas.microsoft.com/office/excel/2006/main">
          <x14:cfRule type="cellIs" priority="769" operator="lessThan" id="{A2D83CB1-7FEA-4386-BD31-DDABC3122DE9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770" operator="greaterThan" id="{6B97E874-FE6D-4D1B-9606-E043C6B921B7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Z89:AE92</xm:sqref>
        </x14:conditionalFormatting>
        <x14:conditionalFormatting xmlns:xm="http://schemas.microsoft.com/office/excel/2006/main">
          <x14:cfRule type="cellIs" priority="267" operator="lessThan" id="{6E648373-2FCF-4FA1-B50F-46C739F8CE72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68" operator="greaterThan" id="{1F5EB0DF-54C5-413C-9B20-16A431CEDEB4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N166:S167 O165:P165 O168:P168 R165:S165 R168:S168</xm:sqref>
        </x14:conditionalFormatting>
        <x14:conditionalFormatting xmlns:xm="http://schemas.microsoft.com/office/excel/2006/main">
          <x14:cfRule type="cellIs" priority="265" operator="lessThan" id="{874BE7C3-6BC4-43CD-B28E-3270104065FB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66" operator="greaterThan" id="{D411F620-8C5F-46B4-BFEB-76CB70331596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N170:S172 N169:Q169 S169</xm:sqref>
        </x14:conditionalFormatting>
        <x14:conditionalFormatting xmlns:xm="http://schemas.microsoft.com/office/excel/2006/main">
          <x14:cfRule type="cellIs" priority="255" operator="lessThan" id="{7FD3835C-6D41-4F88-8031-4E06EFCDA572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56" operator="greaterThan" id="{8FB38E49-84FB-482E-AE14-B93913247F27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N174:S176 N173:Q173 S173</xm:sqref>
        </x14:conditionalFormatting>
        <x14:conditionalFormatting xmlns:xm="http://schemas.microsoft.com/office/excel/2006/main">
          <x14:cfRule type="cellIs" priority="245" operator="lessThan" id="{7597B2CA-70C7-4B8A-BC8E-8E1BC165D9D3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46" operator="greaterThan" id="{8B577E62-F30E-4325-B96A-F4F05035E5D0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O178:R180 O177:Q177</xm:sqref>
        </x14:conditionalFormatting>
        <x14:conditionalFormatting xmlns:xm="http://schemas.microsoft.com/office/excel/2006/main">
          <x14:cfRule type="cellIs" priority="235" operator="lessThan" id="{7C9D95C2-2642-4FF9-AB01-7C85E18D1B19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36" operator="greaterThan" id="{25FE4650-47B4-490A-AEEB-66A3CE6B3863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O182:R184 O181:Q181</xm:sqref>
        </x14:conditionalFormatting>
        <x14:conditionalFormatting xmlns:xm="http://schemas.microsoft.com/office/excel/2006/main">
          <x14:cfRule type="cellIs" priority="225" operator="lessThan" id="{2866A6A1-17FA-4C5D-870F-2DD26E86BC47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26" operator="greaterThan" id="{99461CD1-D9E6-47C4-BD5C-5F0F9BE483F6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N185:Q185 O186:R188</xm:sqref>
        </x14:conditionalFormatting>
        <x14:conditionalFormatting xmlns:xm="http://schemas.microsoft.com/office/excel/2006/main">
          <x14:cfRule type="cellIs" priority="215" operator="lessThan" id="{001235AD-5EC7-4985-A6C8-0C50C56FAD64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16" operator="greaterThan" id="{DB905FF1-94D4-49BA-ACB6-7A3D4F21C162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N189:Q189 O190:R192 S189</xm:sqref>
        </x14:conditionalFormatting>
        <x14:conditionalFormatting xmlns:xm="http://schemas.microsoft.com/office/excel/2006/main">
          <x14:cfRule type="cellIs" priority="205" operator="lessThan" id="{47246ABB-72DB-4369-A84B-1957BE667D96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06" operator="greaterThan" id="{2A579365-0C11-4EC3-B697-163B9FD91618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O194:R196 O193:Q193</xm:sqref>
        </x14:conditionalFormatting>
        <x14:conditionalFormatting xmlns:xm="http://schemas.microsoft.com/office/excel/2006/main">
          <x14:cfRule type="cellIs" priority="195" operator="lessThan" id="{0FC095C4-CA10-4E93-94B6-FE762A17BBF6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96" operator="greaterThan" id="{5087D1C2-1A3E-47FE-B27B-BFFE2A156F4F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O198:R200 O197:Q197</xm:sqref>
        </x14:conditionalFormatting>
        <x14:conditionalFormatting xmlns:xm="http://schemas.microsoft.com/office/excel/2006/main">
          <x14:cfRule type="cellIs" priority="185" operator="lessThan" id="{FA575E94-390F-4761-96B3-7810D12E60ED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86" operator="greaterThan" id="{EBBB2EB0-CAA6-44EA-8B8E-A8A431892F3A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N202:R204 N201:Q201</xm:sqref>
        </x14:conditionalFormatting>
        <x14:conditionalFormatting xmlns:xm="http://schemas.microsoft.com/office/excel/2006/main">
          <x14:cfRule type="cellIs" priority="177" operator="lessThan" id="{0E1C2443-5D67-4F4E-AD17-C58882EB743E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78" operator="greaterThan" id="{CF6A3C37-B0A7-49EF-AE28-04055B78D796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O206:R208 O205:Q205</xm:sqref>
        </x14:conditionalFormatting>
        <x14:conditionalFormatting xmlns:xm="http://schemas.microsoft.com/office/excel/2006/main">
          <x14:cfRule type="cellIs" priority="167" operator="lessThan" id="{0B046972-4F25-4C7B-98F0-FCF9BF6BD93D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68" operator="greaterThan" id="{50322A21-490D-4A24-A2BD-0EA54977074B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O210:S212 O209:Q209 S209</xm:sqref>
        </x14:conditionalFormatting>
        <x14:conditionalFormatting xmlns:xm="http://schemas.microsoft.com/office/excel/2006/main">
          <x14:cfRule type="cellIs" priority="157" operator="lessThan" id="{39306519-0B92-46E2-BE65-E11D82D9BC27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58" operator="greaterThan" id="{0829725E-545B-4808-836A-73C410400ADD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N153:S156</xm:sqref>
        </x14:conditionalFormatting>
        <x14:conditionalFormatting xmlns:xm="http://schemas.microsoft.com/office/excel/2006/main">
          <x14:cfRule type="cellIs" priority="147" operator="lessThan" id="{7C93E272-99C6-4730-87D7-5E8E0A37FFB4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48" operator="greaterThan" id="{DCBED7C9-55B7-45F9-AA91-75B3E0A2009E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N158:S160 N157:Q157 S157 N162:S164 N161:Q161 S161</xm:sqref>
        </x14:conditionalFormatting>
        <x14:conditionalFormatting xmlns:xm="http://schemas.microsoft.com/office/excel/2006/main">
          <x14:cfRule type="cellIs" priority="97" operator="lessThan" id="{882A94B0-8869-4F1D-9BE8-158DE8AD69AF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98" operator="greaterThan" id="{B1C37C58-F5AF-4A98-9DAC-F03A4597E1E1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S185</xm:sqref>
        </x14:conditionalFormatting>
        <x14:conditionalFormatting xmlns:xm="http://schemas.microsoft.com/office/excel/2006/main">
          <x14:cfRule type="cellIs" priority="83" operator="lessThan" id="{C659C7B1-BD5A-458F-BE09-A6142F31C469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84" operator="greaterThan" id="{0B6AF758-2C99-4953-B898-0B4A677E4C84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S201:S204</xm:sqref>
        </x14:conditionalFormatting>
        <x14:conditionalFormatting xmlns:xm="http://schemas.microsoft.com/office/excel/2006/main">
          <x14:cfRule type="cellIs" priority="81" operator="lessThan" id="{0BFBD672-C5FA-42FC-83A8-1EA2731C424C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82" operator="greaterThan" id="{F7228A6C-6DFF-41F8-8798-C4576BCB4C6D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E201:E204</xm:sqref>
        </x14:conditionalFormatting>
        <x14:conditionalFormatting xmlns:xm="http://schemas.microsoft.com/office/excel/2006/main">
          <x14:cfRule type="cellIs" priority="73" operator="lessThan" id="{514AD60A-4C9D-4C73-862A-17F47A6CCB2D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74" operator="greaterThan" id="{04492697-4103-4315-8822-1B6344DCB499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N209:N212</xm:sqref>
        </x14:conditionalFormatting>
        <x14:conditionalFormatting xmlns:xm="http://schemas.microsoft.com/office/excel/2006/main">
          <x14:cfRule type="cellIs" priority="69" operator="lessThan" id="{1B6422E0-6678-4312-ABE6-5C066A0A2E2E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70" operator="greaterThan" id="{CD24D198-0063-4B1E-820F-34B8BF8D49DD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AF153:AG155</xm:sqref>
        </x14:conditionalFormatting>
        <x14:conditionalFormatting xmlns:xm="http://schemas.microsoft.com/office/excel/2006/main">
          <x14:cfRule type="cellIs" priority="65" operator="lessThan" id="{2820777F-F75C-4920-8404-0EE0DEE92366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66" operator="greaterThan" id="{CEBFFA24-A425-4A52-A761-39E14A7B5187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Z153:AE155</xm:sqref>
        </x14:conditionalFormatting>
        <x14:conditionalFormatting xmlns:xm="http://schemas.microsoft.com/office/excel/2006/main">
          <x14:cfRule type="cellIs" priority="61" operator="lessThan" id="{66D33783-8844-4019-B9C5-E8323BA569C2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62" operator="greaterThan" id="{A2EF3EA6-4C8B-4E15-B59F-9CE5521B2EDE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Z157:AE159</xm:sqref>
        </x14:conditionalFormatting>
        <x14:conditionalFormatting xmlns:xm="http://schemas.microsoft.com/office/excel/2006/main">
          <x14:cfRule type="cellIs" priority="57" operator="lessThan" id="{D62507C8-8C32-46FB-A05A-3BB71312A3F2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58" operator="greaterThan" id="{4F46239E-6785-44D0-B90D-3BC1475F7361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Z161:AE163</xm:sqref>
        </x14:conditionalFormatting>
        <x14:conditionalFormatting xmlns:xm="http://schemas.microsoft.com/office/excel/2006/main">
          <x14:cfRule type="cellIs" priority="49" operator="lessThan" id="{21A5231F-F46C-4D17-8542-A9CB7D5FFB77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50" operator="greaterThan" id="{FC5F31D8-0597-4F67-925F-902308624794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Z165:AE167</xm:sqref>
        </x14:conditionalFormatting>
        <x14:conditionalFormatting xmlns:xm="http://schemas.microsoft.com/office/excel/2006/main">
          <x14:cfRule type="cellIs" priority="45" operator="lessThan" id="{F69D7392-6845-43E0-BFA9-285C8C3564C9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46" operator="greaterThan" id="{A977697D-255E-4803-AFA6-B204A3332B7F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Z169:AE171</xm:sqref>
        </x14:conditionalFormatting>
        <x14:conditionalFormatting xmlns:xm="http://schemas.microsoft.com/office/excel/2006/main">
          <x14:cfRule type="cellIs" priority="41" operator="lessThan" id="{8C6D497D-BE85-4D57-A4FE-E9D20F493D8E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42" operator="greaterThan" id="{DD9E6EDF-0CF8-4CAA-9AFF-A2D93E8851DC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Z173:AE175</xm:sqref>
        </x14:conditionalFormatting>
        <x14:conditionalFormatting xmlns:xm="http://schemas.microsoft.com/office/excel/2006/main">
          <x14:cfRule type="cellIs" priority="37" operator="lessThan" id="{8AB22CB4-8897-4A31-B05A-F599EDD9F5C5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38" operator="greaterThan" id="{7A337D8B-F5BC-454E-9A1C-4BE0F121CBC3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Z177:AE179</xm:sqref>
        </x14:conditionalFormatting>
        <x14:conditionalFormatting xmlns:xm="http://schemas.microsoft.com/office/excel/2006/main">
          <x14:cfRule type="cellIs" priority="33" operator="lessThan" id="{694ACA6A-FFB6-4D47-BB65-E3B3C4D75DD8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34" operator="greaterThan" id="{58654373-60AD-4649-9247-15F7E3FE9AA0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Z181:AE183</xm:sqref>
        </x14:conditionalFormatting>
        <x14:conditionalFormatting xmlns:xm="http://schemas.microsoft.com/office/excel/2006/main">
          <x14:cfRule type="cellIs" priority="29" operator="lessThan" id="{75550BFF-F958-4A21-8A8A-CE70F98624F8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30" operator="greaterThan" id="{BBB078AC-9DC6-4D63-877D-1084CB9E543F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Z185:AE187</xm:sqref>
        </x14:conditionalFormatting>
        <x14:conditionalFormatting xmlns:xm="http://schemas.microsoft.com/office/excel/2006/main">
          <x14:cfRule type="cellIs" priority="25" operator="lessThan" id="{0F199FBC-4799-4DC5-9673-18A19E1C0299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6" operator="greaterThan" id="{DB84D773-C596-47B6-A318-063FF43BD263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Z189:AE191</xm:sqref>
        </x14:conditionalFormatting>
        <x14:conditionalFormatting xmlns:xm="http://schemas.microsoft.com/office/excel/2006/main">
          <x14:cfRule type="cellIs" priority="21" operator="lessThan" id="{4D8D32FD-DE83-47FC-A968-DACBB3B0B5FB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22" operator="greaterThan" id="{E2C21F2D-5FE6-40AE-9E87-399F6A0E0BE3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Z193:AE195</xm:sqref>
        </x14:conditionalFormatting>
        <x14:conditionalFormatting xmlns:xm="http://schemas.microsoft.com/office/excel/2006/main">
          <x14:cfRule type="cellIs" priority="17" operator="lessThan" id="{CAC00A7F-0986-4D86-A279-9C4C8C63D171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8" operator="greaterThan" id="{0102ABD7-228B-4BDF-9C4C-CC3BF087DE9A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Z197:AE199</xm:sqref>
        </x14:conditionalFormatting>
        <x14:conditionalFormatting xmlns:xm="http://schemas.microsoft.com/office/excel/2006/main">
          <x14:cfRule type="cellIs" priority="13" operator="lessThan" id="{95B77CAC-005B-4042-B073-C7BA0F01874E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4" operator="greaterThan" id="{E48F0090-4B5C-44D4-A30B-89259FC9A046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Z201:AE203</xm:sqref>
        </x14:conditionalFormatting>
        <x14:conditionalFormatting xmlns:xm="http://schemas.microsoft.com/office/excel/2006/main">
          <x14:cfRule type="cellIs" priority="9" operator="lessThan" id="{FFA140FD-FF83-42A4-A2B5-8086EFB67FBF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10" operator="greaterThan" id="{2B2573F4-29E8-4A7F-A147-3D58CEED4A99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Z205:AE207</xm:sqref>
        </x14:conditionalFormatting>
        <x14:conditionalFormatting xmlns:xm="http://schemas.microsoft.com/office/excel/2006/main">
          <x14:cfRule type="cellIs" priority="5" operator="lessThan" id="{0CC6E245-E7C5-4CD3-B7CD-0472A0D32001}">
            <xm:f>'C:\Users\fodori\Documents\1_g\[2019_1_g melléklete.xlsx]BDK_1_g_3C új'!#REF!</xm:f>
            <x14:dxf>
              <font>
                <color rgb="FF00B050"/>
              </font>
            </x14:dxf>
          </x14:cfRule>
          <x14:cfRule type="cellIs" priority="6" operator="greaterThan" id="{4338F66A-FA48-4BB4-997F-7F389D4A8794}">
            <xm:f>'C:\Users\fodori\Documents\1_g\[2019_1_g melléklete.xlsx]BDK_1_g_3C új'!#REF!</xm:f>
            <x14:dxf>
              <font>
                <color rgb="FFFF0000"/>
              </font>
            </x14:dxf>
          </x14:cfRule>
          <xm:sqref>Z209:AE211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3c melléklet </vt:lpstr>
      <vt:lpstr>'3c melléklet '!Nyomtatási_cím</vt:lpstr>
      <vt:lpstr>'3c melléklet 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Halmy Zsolt</dc:creator>
  <cp:lastModifiedBy>Rózsahegyi Szilárd Rezső</cp:lastModifiedBy>
  <cp:lastPrinted>2021-01-21T13:55:08Z</cp:lastPrinted>
  <dcterms:created xsi:type="dcterms:W3CDTF">2019-02-04T13:42:27Z</dcterms:created>
  <dcterms:modified xsi:type="dcterms:W3CDTF">2021-01-21T14:36:20Z</dcterms:modified>
</cp:coreProperties>
</file>