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zinegeSzilvia\Documents\2025\"/>
    </mc:Choice>
  </mc:AlternateContent>
  <xr:revisionPtr revIDLastSave="0" documentId="8_{415F482E-DAAF-4FB2-A278-A79092926F98}" xr6:coauthVersionLast="47" xr6:coauthVersionMax="47" xr10:uidLastSave="{00000000-0000-0000-0000-000000000000}"/>
  <bookViews>
    <workbookView xWindow="-120" yWindow="-120" windowWidth="29040" windowHeight="15720" activeTab="1" xr2:uid="{8A4B3FCE-CE4B-48E8-9DE9-3D7FDECEA778}"/>
  </bookViews>
  <sheets>
    <sheet name="2025_évi_nyugdíjas_kedvezmenyek" sheetId="1" r:id="rId1"/>
    <sheet name="Munk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2" l="1"/>
  <c r="I48" i="2"/>
  <c r="I50" i="2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H44" i="2"/>
  <c r="I44" i="2" s="1"/>
  <c r="H45" i="2"/>
  <c r="I45" i="2" s="1"/>
  <c r="H46" i="2"/>
  <c r="I46" i="2" s="1"/>
  <c r="H47" i="2"/>
  <c r="I47" i="2" s="1"/>
  <c r="H48" i="2"/>
  <c r="H50" i="2"/>
  <c r="H51" i="2"/>
  <c r="I51" i="2" s="1"/>
  <c r="H33" i="2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47" i="2"/>
  <c r="E47" i="2" s="1"/>
  <c r="D48" i="2"/>
  <c r="E48" i="2" s="1"/>
  <c r="D50" i="2"/>
  <c r="E50" i="2" s="1"/>
  <c r="D51" i="2"/>
  <c r="E51" i="2" s="1"/>
  <c r="D33" i="2"/>
  <c r="E33" i="2" s="1"/>
  <c r="D54" i="2" l="1"/>
  <c r="H54" i="2"/>
  <c r="E54" i="2"/>
  <c r="I33" i="2"/>
  <c r="I54" i="2" s="1"/>
  <c r="H3" i="2" l="1"/>
  <c r="I3" i="2" s="1"/>
  <c r="H4" i="2"/>
  <c r="I4" i="2" s="1"/>
  <c r="H5" i="2"/>
  <c r="I5" i="2" s="1"/>
  <c r="H6" i="2"/>
  <c r="I6" i="2" s="1"/>
  <c r="H7" i="2"/>
  <c r="I7" i="2" s="1"/>
  <c r="H12" i="2"/>
  <c r="I12" i="2" s="1"/>
  <c r="H13" i="2"/>
  <c r="I13" i="2" s="1"/>
  <c r="H14" i="2"/>
  <c r="I14" i="2" s="1"/>
  <c r="H15" i="2"/>
  <c r="I15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D4" i="2"/>
  <c r="E4" i="2" s="1"/>
  <c r="D5" i="2"/>
  <c r="E5" i="2" s="1"/>
  <c r="D6" i="2"/>
  <c r="E6" i="2" s="1"/>
  <c r="D7" i="2"/>
  <c r="E7" i="2" s="1"/>
  <c r="D12" i="2"/>
  <c r="E12" i="2" s="1"/>
  <c r="D13" i="2"/>
  <c r="E13" i="2" s="1"/>
  <c r="D14" i="2"/>
  <c r="E14" i="2" s="1"/>
  <c r="D15" i="2"/>
  <c r="E15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3" i="2"/>
  <c r="E3" i="2" s="1"/>
  <c r="H2" i="2"/>
  <c r="D2" i="2"/>
  <c r="F7" i="1"/>
  <c r="E7" i="1"/>
  <c r="F6" i="1"/>
  <c r="E6" i="1"/>
  <c r="F10" i="1"/>
  <c r="E10" i="1"/>
  <c r="F8" i="1"/>
  <c r="E8" i="1"/>
  <c r="F3" i="1"/>
  <c r="F9" i="1"/>
  <c r="F5" i="1"/>
  <c r="F4" i="1"/>
  <c r="F2" i="1"/>
  <c r="E3" i="1"/>
  <c r="E4" i="1"/>
  <c r="E5" i="1"/>
  <c r="E9" i="1"/>
  <c r="E2" i="1"/>
  <c r="E2" i="2" l="1"/>
  <c r="E9" i="2" s="1"/>
  <c r="D9" i="2"/>
  <c r="I2" i="2"/>
  <c r="I9" i="2" s="1"/>
  <c r="H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Varga Judit</author>
  </authors>
  <commentList>
    <comment ref="G6" authorId="0" shapeId="0" xr:uid="{EFFDE508-1CDC-4431-968D-33FBE3285BAC}">
      <text>
        <r>
          <rPr>
            <b/>
            <sz val="9"/>
            <color indexed="81"/>
            <rFont val="Tahoma"/>
            <charset val="1"/>
          </rPr>
          <t>Varga Judit:</t>
        </r>
        <r>
          <rPr>
            <sz val="9"/>
            <color indexed="81"/>
            <rFont val="Tahoma"/>
            <charset val="1"/>
          </rPr>
          <t xml:space="preserve">
Nem fizet a nyugdíjas</t>
        </r>
      </text>
    </comment>
  </commentList>
</comments>
</file>

<file path=xl/sharedStrings.xml><?xml version="1.0" encoding="utf-8"?>
<sst xmlns="http://schemas.openxmlformats.org/spreadsheetml/2006/main" count="108" uniqueCount="85">
  <si>
    <t>Önkormányzatok</t>
  </si>
  <si>
    <t>I. kerület</t>
  </si>
  <si>
    <t>II. kerület</t>
  </si>
  <si>
    <t>III. kerület</t>
  </si>
  <si>
    <t>Fürdők</t>
  </si>
  <si>
    <t>Önkormányzat fizet</t>
  </si>
  <si>
    <t>Nyugdíjas fizet</t>
  </si>
  <si>
    <t>A hét melyik napján?</t>
  </si>
  <si>
    <t>Lukács Gyógyfürdő- és Uszoda</t>
  </si>
  <si>
    <t>VIII. kerület</t>
  </si>
  <si>
    <t>Megállapodás érvényessége</t>
  </si>
  <si>
    <t>XX. Kerület</t>
  </si>
  <si>
    <t>Pesterzsébeti Jódos-Sós Gyógy-és Strandfürdő</t>
  </si>
  <si>
    <t>Csillaghegyi  Árpád Forrásfürdő és Székely Éva Uszoda</t>
  </si>
  <si>
    <t>Szérűskerti Uszoda</t>
  </si>
  <si>
    <t>kedd és csütörtök ( kivéve Ünnepnap)</t>
  </si>
  <si>
    <t>XXIII. Kerület</t>
  </si>
  <si>
    <t>2025. május 31.</t>
  </si>
  <si>
    <t>hétköznap előre egyeztetett sávbeosztás szerint</t>
  </si>
  <si>
    <t>Önkorm.</t>
  </si>
  <si>
    <t>Vendég</t>
  </si>
  <si>
    <t>Dandár Fürdő</t>
  </si>
  <si>
    <t>kedd és szerda ( kivéve Ünnepnap augusztus 20.)</t>
  </si>
  <si>
    <t>hétfő és csütörtök 08:00-12:00 ( kivéve Ünnepnap április 21., május 01., június 09., október 23.)</t>
  </si>
  <si>
    <t>2025. január 07-december 17.</t>
  </si>
  <si>
    <t>2025. január 06-december 19.</t>
  </si>
  <si>
    <t>2025.január 09-december 18.</t>
  </si>
  <si>
    <t xml:space="preserve">szerda </t>
  </si>
  <si>
    <t>2025. január 01-december 31.</t>
  </si>
  <si>
    <t>2025. január 01- december 31.</t>
  </si>
  <si>
    <t>BGYH teljes ár a fürdőben</t>
  </si>
  <si>
    <t>Pesterzsébeti Jódos-Sós Gyógy-és Strandfürdő-napágy használata</t>
  </si>
  <si>
    <t>2025.június 01-2025. augusztus 31.időszakban vásárolható</t>
  </si>
  <si>
    <t>2025. január 28.-2025. december 17.</t>
  </si>
  <si>
    <t>csütörtökön ( kivéve Ünnepnapokon és kiemelt időszakokban)</t>
  </si>
  <si>
    <t>hétfő ( kivéve Ünnepnapokon)</t>
  </si>
  <si>
    <t>Palatinus</t>
  </si>
  <si>
    <t>Paskál</t>
  </si>
  <si>
    <t>Szentesi Sport és Üdülőközpont</t>
  </si>
  <si>
    <t>Cserkeszőlői Gyógy-Élmény- és Strandfürdő</t>
  </si>
  <si>
    <t>Barack Gyógy- és Élményfürdő</t>
  </si>
  <si>
    <t>Jonathermál Gyógy- Élmény és Strandfürdő</t>
  </si>
  <si>
    <t>Orosháza-Gyopárosfürdő Gyógy- Park és Élményfürdő</t>
  </si>
  <si>
    <t>Berekfürdői Gyógy- és Strandfürdő</t>
  </si>
  <si>
    <t>Bogácsi Gyógy és Strandfürdő</t>
  </si>
  <si>
    <t>Gyomaendrődi Liget Gyógyfürdő és Kemping</t>
  </si>
  <si>
    <t>Lenti Termálfürdő és Szent György Energiapark</t>
  </si>
  <si>
    <t>Kumánia Gyógy és Strandfürdő</t>
  </si>
  <si>
    <t>Zalakarosi Gyógy és Élményfürdő</t>
  </si>
  <si>
    <t>Gabriella Gyógy- és Stranfürdő - Hungarikum Liget</t>
  </si>
  <si>
    <t>Vulkán Fürdő</t>
  </si>
  <si>
    <t>Brigetio Gyógyfürdő</t>
  </si>
  <si>
    <t>Aquasziget Esztergom</t>
  </si>
  <si>
    <t>Virágfürdő Kaposvár</t>
  </si>
  <si>
    <t>Várkertfürdő</t>
  </si>
  <si>
    <t>Nyugdíjas napijegy Hétköznap Ft</t>
  </si>
  <si>
    <t>Napijegy Hétköznap Ft</t>
  </si>
  <si>
    <t>Napijegy Hétvége Ft</t>
  </si>
  <si>
    <t>Kedvezmény mértéke hétköznap Ft</t>
  </si>
  <si>
    <t>Kedvezmény mértéke hétköznap %</t>
  </si>
  <si>
    <t>Nyugdíjas  napijegy Hétvége Ft</t>
  </si>
  <si>
    <t>Kedvezmény mértéke hétvége Ft</t>
  </si>
  <si>
    <t>Kedvezmény mértéke hétvége %</t>
  </si>
  <si>
    <t xml:space="preserve">Átlagok: </t>
  </si>
  <si>
    <t>Cegléd Gyógyfürdő</t>
  </si>
  <si>
    <t>Aquacentrum</t>
  </si>
  <si>
    <t>Aqualand</t>
  </si>
  <si>
    <t>Hévízi Tófürdő</t>
  </si>
  <si>
    <t>Aquaword</t>
  </si>
  <si>
    <t>Aquaticum (Élmény)</t>
  </si>
  <si>
    <t>Aquaticum (Gyógyfürdő)</t>
  </si>
  <si>
    <t>Hungaro SPA (Aquapalace)</t>
  </si>
  <si>
    <t>Hungaro SPA (Gyógyfürdő)</t>
  </si>
  <si>
    <t>Aquarius Élmény és Parkfürdő</t>
  </si>
  <si>
    <t>Raba Quelle</t>
  </si>
  <si>
    <t>Dagály</t>
  </si>
  <si>
    <t>Harkány Fürdő</t>
  </si>
  <si>
    <t>Bük-Bükfürdő Thermal&amp;Spa</t>
  </si>
  <si>
    <t>Leányfalu termálfürdő</t>
  </si>
  <si>
    <t>Egri termálfürdő</t>
  </si>
  <si>
    <t>Egri Törökfürdő</t>
  </si>
  <si>
    <t>Sárvári Termálfürdő</t>
  </si>
  <si>
    <t>Makói Hagymatikum</t>
  </si>
  <si>
    <t>N/A</t>
  </si>
  <si>
    <t>Átlagok: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</si>
</sst>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189F7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ck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8" xfId="0" applyBorder="1" applyAlignment="1">
      <alignment horizontal="left"/>
    </xf>
    <xf numFmtId="164" fontId="0" fillId="0" borderId="8" xfId="0" applyNumberFormat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9" fontId="0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6" fillId="4" borderId="7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0" fillId="0" borderId="1" xfId="0" applyBorder="1"/>
    <xf numFmtId="0" fontId="0" fillId="6" borderId="1" xfId="0" applyFill="1" applyBorder="1"/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6" borderId="5" xfId="0" applyNumberForma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9" fontId="0" fillId="5" borderId="18" xfId="1" applyFont="1" applyFill="1" applyBorder="1" applyAlignment="1">
      <alignment horizontal="center" vertical="center"/>
    </xf>
    <xf numFmtId="9" fontId="0" fillId="0" borderId="18" xfId="1" applyFont="1" applyFill="1" applyBorder="1" applyAlignment="1">
      <alignment horizontal="center" vertical="center"/>
    </xf>
    <xf numFmtId="3" fontId="0" fillId="6" borderId="13" xfId="0" applyNumberFormat="1" applyFill="1" applyBorder="1" applyAlignment="1">
      <alignment vertical="center"/>
    </xf>
    <xf numFmtId="3" fontId="0" fillId="6" borderId="19" xfId="0" applyNumberFormat="1" applyFill="1" applyBorder="1" applyAlignment="1">
      <alignment vertical="center"/>
    </xf>
    <xf numFmtId="3" fontId="0" fillId="6" borderId="20" xfId="0" applyNumberFormat="1" applyFill="1" applyBorder="1" applyAlignment="1">
      <alignment vertical="center"/>
    </xf>
    <xf numFmtId="3" fontId="0" fillId="6" borderId="21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6" borderId="5" xfId="0" applyNumberForma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9" fontId="0" fillId="6" borderId="18" xfId="0" applyNumberFormat="1" applyFill="1" applyBorder="1" applyAlignment="1">
      <alignment horizontal="center"/>
    </xf>
    <xf numFmtId="9" fontId="0" fillId="0" borderId="18" xfId="0" applyNumberFormat="1" applyBorder="1" applyAlignment="1">
      <alignment horizontal="center"/>
    </xf>
    <xf numFmtId="9" fontId="0" fillId="6" borderId="1" xfId="0" applyNumberForma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9" fontId="0" fillId="6" borderId="1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3" fontId="0" fillId="6" borderId="5" xfId="0" applyNumberFormat="1" applyFill="1" applyBorder="1" applyAlignment="1">
      <alignment vertical="center"/>
    </xf>
    <xf numFmtId="3" fontId="1" fillId="0" borderId="0" xfId="0" applyNumberFormat="1" applyFont="1" applyAlignment="1">
      <alignment horizontal="left" vertical="center"/>
    </xf>
    <xf numFmtId="0" fontId="1" fillId="0" borderId="0" xfId="0" applyFont="1"/>
  </cellXfs>
  <cellStyles count="2">
    <cellStyle name="Normál" xfId="0" builtinId="0"/>
    <cellStyle name="Százalék" xfId="1" builtinId="5"/>
  </cellStyles>
  <dxfs count="11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\ &quot;Ft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\ &quot;Ft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\ &quot;Ft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1D2659-24BC-445A-A6E7-BA478373C6F2}" name="Táblázat1" displayName="Táblázat1" ref="A1:I10" totalsRowShown="0" headerRowDxfId="10" tableBorderDxfId="9">
  <autoFilter ref="A1:I10" xr:uid="{5D1D2659-24BC-445A-A6E7-BA478373C6F2}"/>
  <tableColumns count="9">
    <tableColumn id="1" xr3:uid="{1B44EB50-937B-4C57-9DB1-4863228140B0}" name="Önkormányzatok" dataDxfId="8"/>
    <tableColumn id="2" xr3:uid="{6A9304FE-8984-442B-B291-94A27DF556F5}" name="Fürdők" dataDxfId="7"/>
    <tableColumn id="4" xr3:uid="{0278725A-F218-482F-BD00-19CE79234A05}" name="BGYH teljes ár a fürdőben" dataDxfId="6"/>
    <tableColumn id="5" xr3:uid="{60E0FE4D-E734-4600-8402-82CD8FC5431F}" name="Önkormányzat fizet" dataDxfId="5"/>
    <tableColumn id="6" xr3:uid="{E9278EA0-BD25-4C77-A331-B45288140B40}" name="Önkorm." dataDxfId="4" dataCellStyle="Százalék"/>
    <tableColumn id="7" xr3:uid="{F06F0747-4BF6-4CDE-9D93-9A2125E78FAA}" name="Vendég" dataDxfId="3" dataCellStyle="Százalék"/>
    <tableColumn id="9" xr3:uid="{FF4E1821-666C-49EC-B455-589C30DFFBF9}" name="Nyugdíjas fizet" dataDxfId="2"/>
    <tableColumn id="10" xr3:uid="{7D88DF54-A7A8-4561-A263-CB0B537EC3C5}" name="A hét melyik napján?" dataDxfId="1"/>
    <tableColumn id="11" xr3:uid="{49AB8889-E091-450D-AAF2-AF357005B25A}" name="Megállapodás érvényesség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A1D02-84B4-4B2E-9686-D88BD784F309}">
  <dimension ref="A1:I10"/>
  <sheetViews>
    <sheetView workbookViewId="0">
      <pane xSplit="1" topLeftCell="B1" activePane="topRight" state="frozen"/>
      <selection pane="topRight" activeCell="B1" sqref="B1:C8"/>
    </sheetView>
  </sheetViews>
  <sheetFormatPr defaultRowHeight="15" x14ac:dyDescent="0.25"/>
  <cols>
    <col min="1" max="1" width="19" customWidth="1"/>
    <col min="2" max="2" width="60.28515625" bestFit="1" customWidth="1"/>
    <col min="3" max="3" width="17.42578125" customWidth="1"/>
    <col min="4" max="4" width="20.42578125" bestFit="1" customWidth="1"/>
    <col min="5" max="6" width="10.7109375" customWidth="1"/>
    <col min="7" max="7" width="17" customWidth="1"/>
    <col min="8" max="8" width="86.140625" bestFit="1" customWidth="1"/>
    <col min="9" max="9" width="59" bestFit="1" customWidth="1"/>
  </cols>
  <sheetData>
    <row r="1" spans="1:9" ht="31.5" customHeight="1" x14ac:dyDescent="0.25">
      <c r="A1" s="8" t="s">
        <v>0</v>
      </c>
      <c r="B1" s="9" t="s">
        <v>4</v>
      </c>
      <c r="C1" s="11" t="s">
        <v>30</v>
      </c>
      <c r="D1" s="12" t="s">
        <v>5</v>
      </c>
      <c r="E1" s="6" t="s">
        <v>19</v>
      </c>
      <c r="F1" s="7" t="s">
        <v>20</v>
      </c>
      <c r="G1" s="10" t="s">
        <v>6</v>
      </c>
      <c r="H1" s="10" t="s">
        <v>7</v>
      </c>
      <c r="I1" s="13" t="s">
        <v>10</v>
      </c>
    </row>
    <row r="2" spans="1:9" x14ac:dyDescent="0.25">
      <c r="A2" s="2" t="s">
        <v>1</v>
      </c>
      <c r="B2" s="3" t="s">
        <v>8</v>
      </c>
      <c r="C2" s="4">
        <v>3600</v>
      </c>
      <c r="D2" s="4">
        <v>2400</v>
      </c>
      <c r="E2" s="5">
        <f>SUM(D2/C2)</f>
        <v>0.66666666666666663</v>
      </c>
      <c r="F2" s="5">
        <f t="shared" ref="F2:F10" si="0">SUM(G2/C2)</f>
        <v>0.33333333333333331</v>
      </c>
      <c r="G2" s="4">
        <v>1200</v>
      </c>
      <c r="H2" s="1" t="s">
        <v>27</v>
      </c>
      <c r="I2" s="14" t="s">
        <v>17</v>
      </c>
    </row>
    <row r="3" spans="1:9" x14ac:dyDescent="0.25">
      <c r="A3" s="15" t="s">
        <v>2</v>
      </c>
      <c r="B3" s="16" t="s">
        <v>8</v>
      </c>
      <c r="C3" s="17">
        <v>3600</v>
      </c>
      <c r="D3" s="17">
        <v>1800</v>
      </c>
      <c r="E3" s="18">
        <f t="shared" ref="E3:E9" si="1">SUM(D3/C3)</f>
        <v>0.5</v>
      </c>
      <c r="F3" s="18">
        <f t="shared" si="0"/>
        <v>0.5</v>
      </c>
      <c r="G3" s="17">
        <v>1800</v>
      </c>
      <c r="H3" s="19" t="s">
        <v>34</v>
      </c>
      <c r="I3" s="20" t="s">
        <v>26</v>
      </c>
    </row>
    <row r="4" spans="1:9" x14ac:dyDescent="0.25">
      <c r="A4" s="2" t="s">
        <v>3</v>
      </c>
      <c r="B4" s="3" t="s">
        <v>13</v>
      </c>
      <c r="C4" s="4">
        <v>2350</v>
      </c>
      <c r="D4" s="4">
        <v>1550</v>
      </c>
      <c r="E4" s="5">
        <f t="shared" si="1"/>
        <v>0.65957446808510634</v>
      </c>
      <c r="F4" s="5">
        <f t="shared" si="0"/>
        <v>0.34042553191489361</v>
      </c>
      <c r="G4" s="4">
        <v>800</v>
      </c>
      <c r="H4" s="1" t="s">
        <v>15</v>
      </c>
      <c r="I4" s="14" t="s">
        <v>28</v>
      </c>
    </row>
    <row r="5" spans="1:9" x14ac:dyDescent="0.25">
      <c r="A5" s="2" t="s">
        <v>3</v>
      </c>
      <c r="B5" s="3" t="s">
        <v>8</v>
      </c>
      <c r="C5" s="4">
        <v>3600</v>
      </c>
      <c r="D5" s="4">
        <v>2600</v>
      </c>
      <c r="E5" s="5">
        <f t="shared" si="1"/>
        <v>0.72222222222222221</v>
      </c>
      <c r="F5" s="5">
        <f t="shared" si="0"/>
        <v>0.27777777777777779</v>
      </c>
      <c r="G5" s="4">
        <v>1000</v>
      </c>
      <c r="H5" s="1" t="s">
        <v>35</v>
      </c>
      <c r="I5" s="14" t="s">
        <v>28</v>
      </c>
    </row>
    <row r="6" spans="1:9" x14ac:dyDescent="0.25">
      <c r="A6" s="2" t="s">
        <v>3</v>
      </c>
      <c r="B6" s="3" t="s">
        <v>14</v>
      </c>
      <c r="C6" s="4">
        <v>900</v>
      </c>
      <c r="D6" s="4">
        <v>900</v>
      </c>
      <c r="E6" s="5">
        <f>SUM(D6/C6)</f>
        <v>1</v>
      </c>
      <c r="F6" s="5">
        <f t="shared" si="0"/>
        <v>0</v>
      </c>
      <c r="G6" s="4">
        <v>0</v>
      </c>
      <c r="H6" s="1" t="s">
        <v>18</v>
      </c>
      <c r="I6" s="14" t="s">
        <v>29</v>
      </c>
    </row>
    <row r="7" spans="1:9" x14ac:dyDescent="0.25">
      <c r="A7" s="2" t="s">
        <v>9</v>
      </c>
      <c r="B7" s="3" t="s">
        <v>21</v>
      </c>
      <c r="C7" s="4">
        <v>2200</v>
      </c>
      <c r="D7" s="4">
        <v>1000</v>
      </c>
      <c r="E7" s="5">
        <f>SUM(D7/C7)</f>
        <v>0.45454545454545453</v>
      </c>
      <c r="F7" s="5">
        <f t="shared" si="0"/>
        <v>0.54545454545454541</v>
      </c>
      <c r="G7" s="4">
        <v>1200</v>
      </c>
      <c r="H7" s="1" t="s">
        <v>22</v>
      </c>
      <c r="I7" s="14" t="s">
        <v>33</v>
      </c>
    </row>
    <row r="8" spans="1:9" x14ac:dyDescent="0.25">
      <c r="A8" s="2" t="s">
        <v>11</v>
      </c>
      <c r="B8" s="3" t="s">
        <v>12</v>
      </c>
      <c r="C8" s="4">
        <v>3800</v>
      </c>
      <c r="D8" s="4">
        <v>1900</v>
      </c>
      <c r="E8" s="21">
        <f>SUM(D8/C8)</f>
        <v>0.5</v>
      </c>
      <c r="F8" s="21">
        <f t="shared" si="0"/>
        <v>0.5</v>
      </c>
      <c r="G8" s="4">
        <v>1900</v>
      </c>
      <c r="H8" s="1" t="s">
        <v>22</v>
      </c>
      <c r="I8" s="14" t="s">
        <v>24</v>
      </c>
    </row>
    <row r="9" spans="1:9" x14ac:dyDescent="0.25">
      <c r="A9" s="28" t="s">
        <v>11</v>
      </c>
      <c r="B9" s="29" t="s">
        <v>31</v>
      </c>
      <c r="C9" s="30">
        <v>1500</v>
      </c>
      <c r="D9" s="30">
        <v>750</v>
      </c>
      <c r="E9" s="31">
        <f t="shared" si="1"/>
        <v>0.5</v>
      </c>
      <c r="F9" s="31">
        <f t="shared" si="0"/>
        <v>0.5</v>
      </c>
      <c r="G9" s="30">
        <v>750</v>
      </c>
      <c r="H9" s="32" t="s">
        <v>22</v>
      </c>
      <c r="I9" s="33" t="s">
        <v>32</v>
      </c>
    </row>
    <row r="10" spans="1:9" x14ac:dyDescent="0.25">
      <c r="A10" s="22" t="s">
        <v>16</v>
      </c>
      <c r="B10" s="23" t="s">
        <v>12</v>
      </c>
      <c r="C10" s="24">
        <v>3800</v>
      </c>
      <c r="D10" s="24">
        <v>1900</v>
      </c>
      <c r="E10" s="25">
        <f>SUM(D10/C10)</f>
        <v>0.5</v>
      </c>
      <c r="F10" s="25">
        <f t="shared" si="0"/>
        <v>0.5</v>
      </c>
      <c r="G10" s="24">
        <v>1900</v>
      </c>
      <c r="H10" s="26" t="s">
        <v>23</v>
      </c>
      <c r="I10" s="27" t="s">
        <v>25</v>
      </c>
    </row>
  </sheetData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0A88-257A-4C66-8DB0-945BB02CC5AD}">
  <dimension ref="A1:I54"/>
  <sheetViews>
    <sheetView tabSelected="1" workbookViewId="0">
      <pane ySplit="1" topLeftCell="A2" activePane="bottomLeft" state="frozen"/>
      <selection pane="bottomLeft" activeCell="C54" sqref="C54"/>
    </sheetView>
  </sheetViews>
  <sheetFormatPr defaultRowHeight="15" x14ac:dyDescent="0.25"/>
  <cols>
    <col min="1" max="1" width="49.42578125" bestFit="1" customWidth="1"/>
    <col min="2" max="5" width="22.140625" customWidth="1"/>
    <col min="6" max="6" width="20.7109375" customWidth="1"/>
    <col min="7" max="7" width="17.140625" customWidth="1"/>
    <col min="8" max="9" width="18.5703125" customWidth="1"/>
  </cols>
  <sheetData>
    <row r="1" spans="1:9" ht="64.5" customHeight="1" x14ac:dyDescent="0.25">
      <c r="A1" s="36" t="s">
        <v>4</v>
      </c>
      <c r="B1" s="37" t="s">
        <v>56</v>
      </c>
      <c r="C1" s="37" t="s">
        <v>55</v>
      </c>
      <c r="D1" s="37" t="s">
        <v>58</v>
      </c>
      <c r="E1" s="41" t="s">
        <v>59</v>
      </c>
      <c r="F1" s="40" t="s">
        <v>57</v>
      </c>
      <c r="G1" s="37" t="s">
        <v>60</v>
      </c>
      <c r="H1" s="35" t="s">
        <v>61</v>
      </c>
      <c r="I1" s="69" t="s">
        <v>62</v>
      </c>
    </row>
    <row r="2" spans="1:9" x14ac:dyDescent="0.25">
      <c r="A2" s="34" t="s">
        <v>8</v>
      </c>
      <c r="B2" s="42">
        <v>5100</v>
      </c>
      <c r="C2" s="42">
        <v>3600</v>
      </c>
      <c r="D2" s="42">
        <f>B2-C2</f>
        <v>1500</v>
      </c>
      <c r="E2" s="48">
        <f>(D2/B2)</f>
        <v>0.29411764705882354</v>
      </c>
      <c r="F2" s="45">
        <v>5500</v>
      </c>
      <c r="G2" s="46">
        <v>4700</v>
      </c>
      <c r="H2" s="46">
        <f>F2-G2</f>
        <v>800</v>
      </c>
      <c r="I2" s="70">
        <f>(H2/F2)</f>
        <v>0.14545454545454545</v>
      </c>
    </row>
    <row r="3" spans="1:9" x14ac:dyDescent="0.25">
      <c r="A3" s="16" t="s">
        <v>36</v>
      </c>
      <c r="B3" s="43">
        <v>3400</v>
      </c>
      <c r="C3" s="43">
        <v>2300</v>
      </c>
      <c r="D3" s="43">
        <f>(B3-C3)</f>
        <v>1100</v>
      </c>
      <c r="E3" s="49">
        <f t="shared" ref="E3:E28" si="0">(D3/B3)</f>
        <v>0.3235294117647059</v>
      </c>
      <c r="F3" s="47">
        <v>3700</v>
      </c>
      <c r="G3" s="44">
        <v>2500</v>
      </c>
      <c r="H3" s="44">
        <f t="shared" ref="H3:H28" si="1">F3-G3</f>
        <v>1200</v>
      </c>
      <c r="I3" s="71">
        <f t="shared" ref="I3:I28" si="2">(H3/F3)</f>
        <v>0.32432432432432434</v>
      </c>
    </row>
    <row r="4" spans="1:9" x14ac:dyDescent="0.25">
      <c r="A4" s="34" t="s">
        <v>13</v>
      </c>
      <c r="B4" s="42">
        <v>4200</v>
      </c>
      <c r="C4" s="42">
        <v>3100</v>
      </c>
      <c r="D4" s="46">
        <f t="shared" ref="D4:D28" si="3">(B4-C4)</f>
        <v>1100</v>
      </c>
      <c r="E4" s="48">
        <f t="shared" si="0"/>
        <v>0.26190476190476192</v>
      </c>
      <c r="F4" s="45">
        <v>4600</v>
      </c>
      <c r="G4" s="46">
        <v>3500</v>
      </c>
      <c r="H4" s="46">
        <f t="shared" si="1"/>
        <v>1100</v>
      </c>
      <c r="I4" s="70">
        <f t="shared" si="2"/>
        <v>0.2391304347826087</v>
      </c>
    </row>
    <row r="5" spans="1:9" x14ac:dyDescent="0.25">
      <c r="A5" s="3" t="s">
        <v>37</v>
      </c>
      <c r="B5" s="44">
        <v>4200</v>
      </c>
      <c r="C5" s="44">
        <v>3800</v>
      </c>
      <c r="D5" s="43">
        <f t="shared" si="3"/>
        <v>400</v>
      </c>
      <c r="E5" s="49">
        <f t="shared" si="0"/>
        <v>9.5238095238095233E-2</v>
      </c>
      <c r="F5" s="47">
        <v>5100</v>
      </c>
      <c r="G5" s="44">
        <v>4200</v>
      </c>
      <c r="H5" s="44">
        <f t="shared" si="1"/>
        <v>900</v>
      </c>
      <c r="I5" s="71">
        <f t="shared" si="2"/>
        <v>0.17647058823529413</v>
      </c>
    </row>
    <row r="6" spans="1:9" x14ac:dyDescent="0.25">
      <c r="A6" s="34" t="s">
        <v>12</v>
      </c>
      <c r="B6" s="42">
        <v>4200</v>
      </c>
      <c r="C6" s="42">
        <v>3800</v>
      </c>
      <c r="D6" s="46">
        <f t="shared" si="3"/>
        <v>400</v>
      </c>
      <c r="E6" s="48">
        <f t="shared" si="0"/>
        <v>9.5238095238095233E-2</v>
      </c>
      <c r="F6" s="45">
        <v>5100</v>
      </c>
      <c r="G6" s="46">
        <v>4200</v>
      </c>
      <c r="H6" s="46">
        <f t="shared" si="1"/>
        <v>900</v>
      </c>
      <c r="I6" s="70">
        <f t="shared" si="2"/>
        <v>0.17647058823529413</v>
      </c>
    </row>
    <row r="7" spans="1:9" x14ac:dyDescent="0.25">
      <c r="A7" s="3" t="s">
        <v>21</v>
      </c>
      <c r="B7" s="44">
        <v>2900</v>
      </c>
      <c r="C7" s="44">
        <v>2200</v>
      </c>
      <c r="D7" s="43">
        <f t="shared" si="3"/>
        <v>700</v>
      </c>
      <c r="E7" s="49">
        <f t="shared" si="0"/>
        <v>0.2413793103448276</v>
      </c>
      <c r="F7" s="47">
        <v>3000</v>
      </c>
      <c r="G7" s="44">
        <v>2500</v>
      </c>
      <c r="H7" s="44">
        <f t="shared" si="1"/>
        <v>500</v>
      </c>
      <c r="I7" s="71">
        <f t="shared" si="2"/>
        <v>0.16666666666666666</v>
      </c>
    </row>
    <row r="8" spans="1:9" x14ac:dyDescent="0.25">
      <c r="A8" s="65"/>
      <c r="B8" s="66"/>
      <c r="C8" s="66"/>
      <c r="D8" s="66"/>
      <c r="E8" s="67"/>
      <c r="F8" s="66"/>
      <c r="G8" s="66"/>
      <c r="H8" s="66"/>
      <c r="I8" s="68"/>
    </row>
    <row r="9" spans="1:9" x14ac:dyDescent="0.25">
      <c r="A9" s="65"/>
      <c r="B9" s="66"/>
      <c r="C9" s="73" t="s">
        <v>84</v>
      </c>
      <c r="D9" s="66">
        <f>AVERAGE(D2:D7)</f>
        <v>866.66666666666663</v>
      </c>
      <c r="E9" s="67">
        <f>AVERAGE(E2:E7)</f>
        <v>0.21856788692488491</v>
      </c>
      <c r="F9" s="66"/>
      <c r="G9" s="66"/>
      <c r="H9" s="66">
        <f>AVERAGE(H2:H7)</f>
        <v>900</v>
      </c>
      <c r="I9" s="68">
        <f>AVERAGE(I2:I7)</f>
        <v>0.20475285794978892</v>
      </c>
    </row>
    <row r="10" spans="1:9" x14ac:dyDescent="0.25">
      <c r="A10" s="65"/>
      <c r="B10" s="66"/>
      <c r="C10" s="66"/>
      <c r="D10" s="66"/>
      <c r="E10" s="67"/>
      <c r="F10" s="66"/>
      <c r="G10" s="66"/>
      <c r="H10" s="66"/>
      <c r="I10" s="68"/>
    </row>
    <row r="11" spans="1:9" x14ac:dyDescent="0.25">
      <c r="A11" s="65"/>
      <c r="B11" s="66"/>
      <c r="C11" s="66"/>
      <c r="D11" s="66"/>
      <c r="E11" s="67"/>
      <c r="F11" s="66"/>
      <c r="G11" s="66"/>
      <c r="H11" s="66"/>
      <c r="I11" s="68"/>
    </row>
    <row r="12" spans="1:9" x14ac:dyDescent="0.25">
      <c r="A12" s="39" t="s">
        <v>38</v>
      </c>
      <c r="B12" s="46">
        <v>3200</v>
      </c>
      <c r="C12" s="46">
        <v>2200</v>
      </c>
      <c r="D12" s="46">
        <f t="shared" si="3"/>
        <v>1000</v>
      </c>
      <c r="E12" s="48">
        <f t="shared" si="0"/>
        <v>0.3125</v>
      </c>
      <c r="F12" s="45">
        <v>3200</v>
      </c>
      <c r="G12" s="46">
        <v>2200</v>
      </c>
      <c r="H12" s="46">
        <f t="shared" si="1"/>
        <v>1000</v>
      </c>
      <c r="I12" s="70">
        <f t="shared" si="2"/>
        <v>0.3125</v>
      </c>
    </row>
    <row r="13" spans="1:9" x14ac:dyDescent="0.25">
      <c r="A13" s="38" t="s">
        <v>39</v>
      </c>
      <c r="B13" s="44">
        <v>4400</v>
      </c>
      <c r="C13" s="44">
        <v>3500</v>
      </c>
      <c r="D13" s="43">
        <f t="shared" si="3"/>
        <v>900</v>
      </c>
      <c r="E13" s="49">
        <f t="shared" si="0"/>
        <v>0.20454545454545456</v>
      </c>
      <c r="F13" s="47">
        <v>4400</v>
      </c>
      <c r="G13" s="44">
        <v>3500</v>
      </c>
      <c r="H13" s="44">
        <f t="shared" si="1"/>
        <v>900</v>
      </c>
      <c r="I13" s="71">
        <f t="shared" si="2"/>
        <v>0.20454545454545456</v>
      </c>
    </row>
    <row r="14" spans="1:9" x14ac:dyDescent="0.25">
      <c r="A14" s="39" t="s">
        <v>40</v>
      </c>
      <c r="B14" s="46">
        <v>4100</v>
      </c>
      <c r="C14" s="46">
        <v>3500</v>
      </c>
      <c r="D14" s="46">
        <f t="shared" si="3"/>
        <v>600</v>
      </c>
      <c r="E14" s="48">
        <f t="shared" si="0"/>
        <v>0.14634146341463414</v>
      </c>
      <c r="F14" s="45">
        <v>4100</v>
      </c>
      <c r="G14" s="46">
        <v>3500</v>
      </c>
      <c r="H14" s="46">
        <f t="shared" si="1"/>
        <v>600</v>
      </c>
      <c r="I14" s="70">
        <f t="shared" si="2"/>
        <v>0.14634146341463414</v>
      </c>
    </row>
    <row r="15" spans="1:9" x14ac:dyDescent="0.25">
      <c r="A15" s="38" t="s">
        <v>41</v>
      </c>
      <c r="B15" s="44">
        <v>4500</v>
      </c>
      <c r="C15" s="44">
        <v>4000</v>
      </c>
      <c r="D15" s="43">
        <f t="shared" si="3"/>
        <v>500</v>
      </c>
      <c r="E15" s="49">
        <f t="shared" si="0"/>
        <v>0.1111111111111111</v>
      </c>
      <c r="F15" s="47">
        <v>4500</v>
      </c>
      <c r="G15" s="44">
        <v>4000</v>
      </c>
      <c r="H15" s="44">
        <f t="shared" si="1"/>
        <v>500</v>
      </c>
      <c r="I15" s="71">
        <f t="shared" si="2"/>
        <v>0.1111111111111111</v>
      </c>
    </row>
    <row r="16" spans="1:9" x14ac:dyDescent="0.25">
      <c r="A16" s="39" t="s">
        <v>42</v>
      </c>
      <c r="B16" s="50"/>
      <c r="C16" s="51"/>
      <c r="D16" s="51"/>
      <c r="E16" s="52"/>
      <c r="F16" s="53"/>
      <c r="G16" s="51"/>
      <c r="H16" s="51"/>
      <c r="I16" s="72"/>
    </row>
    <row r="17" spans="1:9" x14ac:dyDescent="0.25">
      <c r="A17" s="38" t="s">
        <v>43</v>
      </c>
      <c r="B17" s="44">
        <v>3600</v>
      </c>
      <c r="C17" s="44">
        <v>3100</v>
      </c>
      <c r="D17" s="43">
        <f t="shared" si="3"/>
        <v>500</v>
      </c>
      <c r="E17" s="49">
        <f t="shared" si="0"/>
        <v>0.1388888888888889</v>
      </c>
      <c r="F17" s="47">
        <v>3600</v>
      </c>
      <c r="G17" s="44">
        <v>3100</v>
      </c>
      <c r="H17" s="44">
        <f t="shared" si="1"/>
        <v>500</v>
      </c>
      <c r="I17" s="71">
        <f t="shared" si="2"/>
        <v>0.1388888888888889</v>
      </c>
    </row>
    <row r="18" spans="1:9" x14ac:dyDescent="0.25">
      <c r="A18" s="39" t="s">
        <v>44</v>
      </c>
      <c r="B18" s="46">
        <v>3500</v>
      </c>
      <c r="C18" s="46">
        <v>3000</v>
      </c>
      <c r="D18" s="46">
        <f t="shared" si="3"/>
        <v>500</v>
      </c>
      <c r="E18" s="48">
        <f t="shared" si="0"/>
        <v>0.14285714285714285</v>
      </c>
      <c r="F18" s="45">
        <v>5100</v>
      </c>
      <c r="G18" s="46">
        <v>4600</v>
      </c>
      <c r="H18" s="46">
        <f t="shared" si="1"/>
        <v>500</v>
      </c>
      <c r="I18" s="70">
        <f t="shared" si="2"/>
        <v>9.8039215686274508E-2</v>
      </c>
    </row>
    <row r="19" spans="1:9" x14ac:dyDescent="0.25">
      <c r="A19" s="38" t="s">
        <v>45</v>
      </c>
      <c r="B19" s="44">
        <v>3400</v>
      </c>
      <c r="C19" s="44">
        <v>2700</v>
      </c>
      <c r="D19" s="43">
        <f t="shared" si="3"/>
        <v>700</v>
      </c>
      <c r="E19" s="49">
        <f t="shared" si="0"/>
        <v>0.20588235294117646</v>
      </c>
      <c r="F19" s="47">
        <v>3400</v>
      </c>
      <c r="G19" s="44">
        <v>2700</v>
      </c>
      <c r="H19" s="44">
        <f t="shared" si="1"/>
        <v>700</v>
      </c>
      <c r="I19" s="71">
        <f t="shared" si="2"/>
        <v>0.20588235294117646</v>
      </c>
    </row>
    <row r="20" spans="1:9" x14ac:dyDescent="0.25">
      <c r="A20" s="39" t="s">
        <v>46</v>
      </c>
      <c r="B20" s="46">
        <v>5500</v>
      </c>
      <c r="C20" s="46">
        <v>4400</v>
      </c>
      <c r="D20" s="46">
        <f t="shared" si="3"/>
        <v>1100</v>
      </c>
      <c r="E20" s="48">
        <f t="shared" si="0"/>
        <v>0.2</v>
      </c>
      <c r="F20" s="45">
        <v>6000</v>
      </c>
      <c r="G20" s="46">
        <v>5000</v>
      </c>
      <c r="H20" s="46">
        <f t="shared" si="1"/>
        <v>1000</v>
      </c>
      <c r="I20" s="70">
        <f t="shared" si="2"/>
        <v>0.16666666666666666</v>
      </c>
    </row>
    <row r="21" spans="1:9" x14ac:dyDescent="0.25">
      <c r="A21" s="38" t="s">
        <v>47</v>
      </c>
      <c r="B21" s="44">
        <v>3500</v>
      </c>
      <c r="C21" s="44">
        <v>3000</v>
      </c>
      <c r="D21" s="43">
        <f t="shared" si="3"/>
        <v>500</v>
      </c>
      <c r="E21" s="49">
        <f t="shared" si="0"/>
        <v>0.14285714285714285</v>
      </c>
      <c r="F21" s="47">
        <v>3500</v>
      </c>
      <c r="G21" s="44">
        <v>3000</v>
      </c>
      <c r="H21" s="44">
        <f t="shared" si="1"/>
        <v>500</v>
      </c>
      <c r="I21" s="71">
        <f t="shared" si="2"/>
        <v>0.14285714285714285</v>
      </c>
    </row>
    <row r="22" spans="1:9" x14ac:dyDescent="0.25">
      <c r="A22" s="39" t="s">
        <v>48</v>
      </c>
      <c r="B22" s="46">
        <v>6300</v>
      </c>
      <c r="C22" s="46">
        <v>5400</v>
      </c>
      <c r="D22" s="46">
        <f t="shared" si="3"/>
        <v>900</v>
      </c>
      <c r="E22" s="48">
        <f t="shared" si="0"/>
        <v>0.14285714285714285</v>
      </c>
      <c r="F22" s="45">
        <v>6900</v>
      </c>
      <c r="G22" s="46">
        <v>5400</v>
      </c>
      <c r="H22" s="46">
        <f t="shared" si="1"/>
        <v>1500</v>
      </c>
      <c r="I22" s="70">
        <f t="shared" si="2"/>
        <v>0.21739130434782608</v>
      </c>
    </row>
    <row r="23" spans="1:9" x14ac:dyDescent="0.25">
      <c r="A23" s="38" t="s">
        <v>49</v>
      </c>
      <c r="B23" s="44">
        <v>4390</v>
      </c>
      <c r="C23" s="44">
        <v>3400</v>
      </c>
      <c r="D23" s="43">
        <f t="shared" si="3"/>
        <v>990</v>
      </c>
      <c r="E23" s="49">
        <f t="shared" si="0"/>
        <v>0.2255125284738041</v>
      </c>
      <c r="F23" s="47">
        <v>4590</v>
      </c>
      <c r="G23" s="44">
        <v>3600</v>
      </c>
      <c r="H23" s="44">
        <f t="shared" si="1"/>
        <v>990</v>
      </c>
      <c r="I23" s="71">
        <f t="shared" si="2"/>
        <v>0.21568627450980393</v>
      </c>
    </row>
    <row r="24" spans="1:9" x14ac:dyDescent="0.25">
      <c r="A24" s="39" t="s">
        <v>50</v>
      </c>
      <c r="B24" s="46">
        <v>4400</v>
      </c>
      <c r="C24" s="46">
        <v>3400</v>
      </c>
      <c r="D24" s="46">
        <f t="shared" si="3"/>
        <v>1000</v>
      </c>
      <c r="E24" s="48">
        <f t="shared" si="0"/>
        <v>0.22727272727272727</v>
      </c>
      <c r="F24" s="45">
        <v>4400</v>
      </c>
      <c r="G24" s="46">
        <v>3400</v>
      </c>
      <c r="H24" s="46">
        <f t="shared" si="1"/>
        <v>1000</v>
      </c>
      <c r="I24" s="70">
        <f t="shared" si="2"/>
        <v>0.22727272727272727</v>
      </c>
    </row>
    <row r="25" spans="1:9" x14ac:dyDescent="0.25">
      <c r="A25" s="38" t="s">
        <v>51</v>
      </c>
      <c r="B25" s="44">
        <v>3900</v>
      </c>
      <c r="C25" s="44">
        <v>3300</v>
      </c>
      <c r="D25" s="43">
        <f t="shared" si="3"/>
        <v>600</v>
      </c>
      <c r="E25" s="49">
        <f t="shared" si="0"/>
        <v>0.15384615384615385</v>
      </c>
      <c r="F25" s="47">
        <v>3900</v>
      </c>
      <c r="G25" s="44">
        <v>3300</v>
      </c>
      <c r="H25" s="44">
        <f t="shared" si="1"/>
        <v>600</v>
      </c>
      <c r="I25" s="71">
        <f t="shared" si="2"/>
        <v>0.15384615384615385</v>
      </c>
    </row>
    <row r="26" spans="1:9" x14ac:dyDescent="0.25">
      <c r="A26" s="39" t="s">
        <v>52</v>
      </c>
      <c r="B26" s="46">
        <v>5300</v>
      </c>
      <c r="C26" s="46">
        <v>3200</v>
      </c>
      <c r="D26" s="46">
        <f t="shared" si="3"/>
        <v>2100</v>
      </c>
      <c r="E26" s="48">
        <f t="shared" si="0"/>
        <v>0.39622641509433965</v>
      </c>
      <c r="F26" s="45">
        <v>6500</v>
      </c>
      <c r="G26" s="46">
        <v>4000</v>
      </c>
      <c r="H26" s="46">
        <f t="shared" si="1"/>
        <v>2500</v>
      </c>
      <c r="I26" s="70">
        <f t="shared" si="2"/>
        <v>0.38461538461538464</v>
      </c>
    </row>
    <row r="27" spans="1:9" x14ac:dyDescent="0.25">
      <c r="A27" s="38" t="s">
        <v>53</v>
      </c>
      <c r="B27" s="44">
        <v>4650</v>
      </c>
      <c r="C27" s="44">
        <v>3550</v>
      </c>
      <c r="D27" s="43">
        <f t="shared" si="3"/>
        <v>1100</v>
      </c>
      <c r="E27" s="49">
        <f t="shared" si="0"/>
        <v>0.23655913978494625</v>
      </c>
      <c r="F27" s="47">
        <v>4650</v>
      </c>
      <c r="G27" s="44">
        <v>3550</v>
      </c>
      <c r="H27" s="44">
        <f t="shared" si="1"/>
        <v>1100</v>
      </c>
      <c r="I27" s="71">
        <f t="shared" si="2"/>
        <v>0.23655913978494625</v>
      </c>
    </row>
    <row r="28" spans="1:9" x14ac:dyDescent="0.25">
      <c r="A28" s="39" t="s">
        <v>54</v>
      </c>
      <c r="B28" s="46">
        <v>4850</v>
      </c>
      <c r="C28" s="46">
        <v>3400</v>
      </c>
      <c r="D28" s="46">
        <f t="shared" si="3"/>
        <v>1450</v>
      </c>
      <c r="E28" s="48">
        <f t="shared" si="0"/>
        <v>0.29896907216494845</v>
      </c>
      <c r="F28" s="45">
        <v>4850</v>
      </c>
      <c r="G28" s="46">
        <v>3400</v>
      </c>
      <c r="H28" s="46">
        <f t="shared" si="1"/>
        <v>1450</v>
      </c>
      <c r="I28" s="70">
        <f t="shared" si="2"/>
        <v>0.29896907216494845</v>
      </c>
    </row>
    <row r="30" spans="1:9" x14ac:dyDescent="0.25">
      <c r="C30" s="74" t="s">
        <v>63</v>
      </c>
      <c r="D30" s="56">
        <v>893</v>
      </c>
      <c r="E30" s="55">
        <v>0.21</v>
      </c>
      <c r="F30" s="54"/>
      <c r="G30" s="54"/>
      <c r="H30" s="54">
        <v>943</v>
      </c>
      <c r="I30" s="55">
        <v>0.2</v>
      </c>
    </row>
    <row r="33" spans="1:9" x14ac:dyDescent="0.25">
      <c r="A33" s="39" t="s">
        <v>64</v>
      </c>
      <c r="B33" s="57">
        <v>4000</v>
      </c>
      <c r="C33" s="57">
        <v>3000</v>
      </c>
      <c r="D33" s="57">
        <f>B33-C33</f>
        <v>1000</v>
      </c>
      <c r="E33" s="61">
        <f>D33/B33</f>
        <v>0.25</v>
      </c>
      <c r="F33" s="59">
        <v>4000</v>
      </c>
      <c r="G33" s="57">
        <v>3000</v>
      </c>
      <c r="H33" s="57">
        <f>F33-G33</f>
        <v>1000</v>
      </c>
      <c r="I33" s="63">
        <f>H33/F33</f>
        <v>0.25</v>
      </c>
    </row>
    <row r="34" spans="1:9" x14ac:dyDescent="0.25">
      <c r="A34" s="38" t="s">
        <v>65</v>
      </c>
      <c r="B34" s="58">
        <v>7000</v>
      </c>
      <c r="C34" s="58">
        <v>5500</v>
      </c>
      <c r="D34" s="58">
        <f t="shared" ref="D34:D51" si="4">B34-C34</f>
        <v>1500</v>
      </c>
      <c r="E34" s="62">
        <f t="shared" ref="E34:E51" si="5">D34/B34</f>
        <v>0.21428571428571427</v>
      </c>
      <c r="F34" s="60">
        <v>7000</v>
      </c>
      <c r="G34" s="58">
        <v>5500</v>
      </c>
      <c r="H34" s="58">
        <f t="shared" ref="H34:H51" si="6">F34-G34</f>
        <v>1500</v>
      </c>
      <c r="I34" s="64">
        <f t="shared" ref="I34:I51" si="7">H34/F34</f>
        <v>0.21428571428571427</v>
      </c>
    </row>
    <row r="35" spans="1:9" x14ac:dyDescent="0.25">
      <c r="A35" s="39" t="s">
        <v>66</v>
      </c>
      <c r="B35" s="57">
        <v>4480</v>
      </c>
      <c r="C35" s="57">
        <v>3980</v>
      </c>
      <c r="D35" s="57">
        <f t="shared" si="4"/>
        <v>500</v>
      </c>
      <c r="E35" s="61">
        <f t="shared" si="5"/>
        <v>0.11160714285714286</v>
      </c>
      <c r="F35" s="59">
        <v>5480</v>
      </c>
      <c r="G35" s="57">
        <v>4980</v>
      </c>
      <c r="H35" s="57">
        <f t="shared" si="6"/>
        <v>500</v>
      </c>
      <c r="I35" s="63">
        <f t="shared" si="7"/>
        <v>9.1240875912408759E-2</v>
      </c>
    </row>
    <row r="36" spans="1:9" x14ac:dyDescent="0.25">
      <c r="A36" s="38" t="s">
        <v>67</v>
      </c>
      <c r="B36" s="58">
        <v>7500</v>
      </c>
      <c r="C36" s="58">
        <v>7000</v>
      </c>
      <c r="D36" s="58">
        <f t="shared" si="4"/>
        <v>500</v>
      </c>
      <c r="E36" s="62">
        <f t="shared" si="5"/>
        <v>6.6666666666666666E-2</v>
      </c>
      <c r="F36" s="60">
        <v>7500</v>
      </c>
      <c r="G36" s="58">
        <v>7000</v>
      </c>
      <c r="H36" s="58">
        <f t="shared" si="6"/>
        <v>500</v>
      </c>
      <c r="I36" s="64">
        <f t="shared" si="7"/>
        <v>6.6666666666666666E-2</v>
      </c>
    </row>
    <row r="37" spans="1:9" x14ac:dyDescent="0.25">
      <c r="A37" s="39" t="s">
        <v>68</v>
      </c>
      <c r="B37" s="57">
        <v>8500</v>
      </c>
      <c r="C37" s="57">
        <v>6800</v>
      </c>
      <c r="D37" s="57">
        <f t="shared" si="4"/>
        <v>1700</v>
      </c>
      <c r="E37" s="61">
        <f t="shared" si="5"/>
        <v>0.2</v>
      </c>
      <c r="F37" s="59">
        <v>11500</v>
      </c>
      <c r="G37" s="57">
        <v>9200</v>
      </c>
      <c r="H37" s="57">
        <f t="shared" si="6"/>
        <v>2300</v>
      </c>
      <c r="I37" s="63">
        <f t="shared" si="7"/>
        <v>0.2</v>
      </c>
    </row>
    <row r="38" spans="1:9" x14ac:dyDescent="0.25">
      <c r="A38" s="38" t="s">
        <v>69</v>
      </c>
      <c r="B38" s="58">
        <v>5500</v>
      </c>
      <c r="C38" s="58">
        <v>4300</v>
      </c>
      <c r="D38" s="58">
        <f t="shared" si="4"/>
        <v>1200</v>
      </c>
      <c r="E38" s="62">
        <f t="shared" si="5"/>
        <v>0.21818181818181817</v>
      </c>
      <c r="F38" s="60">
        <v>6500</v>
      </c>
      <c r="G38" s="58">
        <v>5200</v>
      </c>
      <c r="H38" s="58">
        <f t="shared" si="6"/>
        <v>1300</v>
      </c>
      <c r="I38" s="64">
        <f t="shared" si="7"/>
        <v>0.2</v>
      </c>
    </row>
    <row r="39" spans="1:9" x14ac:dyDescent="0.25">
      <c r="A39" s="39" t="s">
        <v>70</v>
      </c>
      <c r="B39" s="57">
        <v>4600</v>
      </c>
      <c r="C39" s="57">
        <v>3700</v>
      </c>
      <c r="D39" s="57">
        <f t="shared" si="4"/>
        <v>900</v>
      </c>
      <c r="E39" s="61">
        <f t="shared" si="5"/>
        <v>0.19565217391304349</v>
      </c>
      <c r="F39" s="59">
        <v>4600</v>
      </c>
      <c r="G39" s="57">
        <v>3700</v>
      </c>
      <c r="H39" s="57">
        <f t="shared" si="6"/>
        <v>900</v>
      </c>
      <c r="I39" s="63">
        <f t="shared" si="7"/>
        <v>0.19565217391304349</v>
      </c>
    </row>
    <row r="40" spans="1:9" x14ac:dyDescent="0.25">
      <c r="A40" s="38" t="s">
        <v>71</v>
      </c>
      <c r="B40" s="58">
        <v>5900</v>
      </c>
      <c r="C40" s="58">
        <v>4300</v>
      </c>
      <c r="D40" s="58">
        <f t="shared" si="4"/>
        <v>1600</v>
      </c>
      <c r="E40" s="62">
        <f t="shared" si="5"/>
        <v>0.2711864406779661</v>
      </c>
      <c r="F40" s="60">
        <v>6900</v>
      </c>
      <c r="G40" s="58">
        <v>4600</v>
      </c>
      <c r="H40" s="58">
        <f t="shared" si="6"/>
        <v>2300</v>
      </c>
      <c r="I40" s="64">
        <f t="shared" si="7"/>
        <v>0.33333333333333331</v>
      </c>
    </row>
    <row r="41" spans="1:9" x14ac:dyDescent="0.25">
      <c r="A41" s="39" t="s">
        <v>72</v>
      </c>
      <c r="B41" s="57">
        <v>5000</v>
      </c>
      <c r="C41" s="57">
        <v>4300</v>
      </c>
      <c r="D41" s="57">
        <f t="shared" si="4"/>
        <v>700</v>
      </c>
      <c r="E41" s="61">
        <f t="shared" si="5"/>
        <v>0.14000000000000001</v>
      </c>
      <c r="F41" s="59">
        <v>5300</v>
      </c>
      <c r="G41" s="57">
        <v>4600</v>
      </c>
      <c r="H41" s="57">
        <f t="shared" si="6"/>
        <v>700</v>
      </c>
      <c r="I41" s="63">
        <f t="shared" si="7"/>
        <v>0.13207547169811321</v>
      </c>
    </row>
    <row r="42" spans="1:9" x14ac:dyDescent="0.25">
      <c r="A42" s="38" t="s">
        <v>73</v>
      </c>
      <c r="B42" s="58">
        <v>6900</v>
      </c>
      <c r="C42" s="58">
        <v>5500</v>
      </c>
      <c r="D42" s="58">
        <f t="shared" si="4"/>
        <v>1400</v>
      </c>
      <c r="E42" s="62">
        <f t="shared" si="5"/>
        <v>0.20289855072463769</v>
      </c>
      <c r="F42" s="60">
        <v>7200</v>
      </c>
      <c r="G42" s="58">
        <v>5500</v>
      </c>
      <c r="H42" s="58">
        <f t="shared" si="6"/>
        <v>1700</v>
      </c>
      <c r="I42" s="64">
        <f t="shared" si="7"/>
        <v>0.2361111111111111</v>
      </c>
    </row>
    <row r="43" spans="1:9" x14ac:dyDescent="0.25">
      <c r="A43" s="39" t="s">
        <v>74</v>
      </c>
      <c r="B43" s="57">
        <v>4500</v>
      </c>
      <c r="C43" s="57">
        <v>3000</v>
      </c>
      <c r="D43" s="57">
        <f t="shared" si="4"/>
        <v>1500</v>
      </c>
      <c r="E43" s="61">
        <f t="shared" si="5"/>
        <v>0.33333333333333331</v>
      </c>
      <c r="F43" s="59">
        <v>6500</v>
      </c>
      <c r="G43" s="57" t="s">
        <v>83</v>
      </c>
      <c r="H43" s="57" t="s">
        <v>83</v>
      </c>
      <c r="I43" s="63" t="s">
        <v>83</v>
      </c>
    </row>
    <row r="44" spans="1:9" x14ac:dyDescent="0.25">
      <c r="A44" s="38" t="s">
        <v>75</v>
      </c>
      <c r="B44" s="58">
        <v>4350</v>
      </c>
      <c r="C44" s="58">
        <v>2850</v>
      </c>
      <c r="D44" s="58">
        <f t="shared" si="4"/>
        <v>1500</v>
      </c>
      <c r="E44" s="62">
        <f t="shared" si="5"/>
        <v>0.34482758620689657</v>
      </c>
      <c r="F44" s="60">
        <v>4700</v>
      </c>
      <c r="G44" s="58">
        <v>3650</v>
      </c>
      <c r="H44" s="58">
        <f t="shared" si="6"/>
        <v>1050</v>
      </c>
      <c r="I44" s="64">
        <f t="shared" si="7"/>
        <v>0.22340425531914893</v>
      </c>
    </row>
    <row r="45" spans="1:9" x14ac:dyDescent="0.25">
      <c r="A45" s="39" t="s">
        <v>76</v>
      </c>
      <c r="B45" s="57">
        <v>7100</v>
      </c>
      <c r="C45" s="57">
        <v>6100</v>
      </c>
      <c r="D45" s="57">
        <f t="shared" si="4"/>
        <v>1000</v>
      </c>
      <c r="E45" s="61">
        <f t="shared" si="5"/>
        <v>0.14084507042253522</v>
      </c>
      <c r="F45" s="59">
        <v>7500</v>
      </c>
      <c r="G45" s="57">
        <v>6500</v>
      </c>
      <c r="H45" s="57">
        <f t="shared" si="6"/>
        <v>1000</v>
      </c>
      <c r="I45" s="63">
        <f t="shared" si="7"/>
        <v>0.13333333333333333</v>
      </c>
    </row>
    <row r="46" spans="1:9" x14ac:dyDescent="0.25">
      <c r="A46" s="38" t="s">
        <v>77</v>
      </c>
      <c r="B46" s="58">
        <v>6300</v>
      </c>
      <c r="C46" s="58">
        <v>4300</v>
      </c>
      <c r="D46" s="58">
        <f t="shared" si="4"/>
        <v>2000</v>
      </c>
      <c r="E46" s="62">
        <f t="shared" si="5"/>
        <v>0.31746031746031744</v>
      </c>
      <c r="F46" s="60">
        <v>6900</v>
      </c>
      <c r="G46" s="58">
        <v>4700</v>
      </c>
      <c r="H46" s="58">
        <f t="shared" si="6"/>
        <v>2200</v>
      </c>
      <c r="I46" s="64">
        <f t="shared" si="7"/>
        <v>0.3188405797101449</v>
      </c>
    </row>
    <row r="47" spans="1:9" x14ac:dyDescent="0.25">
      <c r="A47" s="39" t="s">
        <v>78</v>
      </c>
      <c r="B47" s="57">
        <v>4300</v>
      </c>
      <c r="C47" s="57">
        <v>3000</v>
      </c>
      <c r="D47" s="57">
        <f t="shared" si="4"/>
        <v>1300</v>
      </c>
      <c r="E47" s="61">
        <f t="shared" si="5"/>
        <v>0.30232558139534882</v>
      </c>
      <c r="F47" s="59">
        <v>4300</v>
      </c>
      <c r="G47" s="57">
        <v>3000</v>
      </c>
      <c r="H47" s="57">
        <f t="shared" si="6"/>
        <v>1300</v>
      </c>
      <c r="I47" s="63">
        <f t="shared" si="7"/>
        <v>0.30232558139534882</v>
      </c>
    </row>
    <row r="48" spans="1:9" x14ac:dyDescent="0.25">
      <c r="A48" s="38" t="s">
        <v>79</v>
      </c>
      <c r="B48" s="58">
        <v>4200</v>
      </c>
      <c r="C48" s="58">
        <v>3400</v>
      </c>
      <c r="D48" s="58">
        <f t="shared" si="4"/>
        <v>800</v>
      </c>
      <c r="E48" s="62">
        <f t="shared" si="5"/>
        <v>0.19047619047619047</v>
      </c>
      <c r="F48" s="60">
        <v>4200</v>
      </c>
      <c r="G48" s="58">
        <v>3400</v>
      </c>
      <c r="H48" s="58">
        <f t="shared" si="6"/>
        <v>800</v>
      </c>
      <c r="I48" s="64">
        <f t="shared" si="7"/>
        <v>0.19047619047619047</v>
      </c>
    </row>
    <row r="49" spans="1:9" x14ac:dyDescent="0.25">
      <c r="A49" s="39" t="s">
        <v>80</v>
      </c>
      <c r="B49" s="57">
        <v>4000</v>
      </c>
      <c r="C49" s="57" t="s">
        <v>83</v>
      </c>
      <c r="D49" s="57" t="s">
        <v>83</v>
      </c>
      <c r="E49" s="61" t="s">
        <v>83</v>
      </c>
      <c r="F49" s="59">
        <v>4000</v>
      </c>
      <c r="G49" s="57" t="s">
        <v>83</v>
      </c>
      <c r="H49" s="57" t="s">
        <v>83</v>
      </c>
      <c r="I49" s="63" t="s">
        <v>83</v>
      </c>
    </row>
    <row r="50" spans="1:9" x14ac:dyDescent="0.25">
      <c r="A50" s="38" t="s">
        <v>81</v>
      </c>
      <c r="B50" s="58">
        <v>6300</v>
      </c>
      <c r="C50" s="58">
        <v>3800</v>
      </c>
      <c r="D50" s="58">
        <f t="shared" si="4"/>
        <v>2500</v>
      </c>
      <c r="E50" s="62">
        <f t="shared" si="5"/>
        <v>0.3968253968253968</v>
      </c>
      <c r="F50" s="60">
        <v>7600</v>
      </c>
      <c r="G50" s="58">
        <v>4700</v>
      </c>
      <c r="H50" s="58">
        <f t="shared" si="6"/>
        <v>2900</v>
      </c>
      <c r="I50" s="64">
        <f t="shared" si="7"/>
        <v>0.38157894736842107</v>
      </c>
    </row>
    <row r="51" spans="1:9" x14ac:dyDescent="0.25">
      <c r="A51" s="39" t="s">
        <v>82</v>
      </c>
      <c r="B51" s="57">
        <v>5900</v>
      </c>
      <c r="C51" s="57">
        <v>4500</v>
      </c>
      <c r="D51" s="57">
        <f t="shared" si="4"/>
        <v>1400</v>
      </c>
      <c r="E51" s="61">
        <f t="shared" si="5"/>
        <v>0.23728813559322035</v>
      </c>
      <c r="F51" s="59">
        <v>5900</v>
      </c>
      <c r="G51" s="57">
        <v>4800</v>
      </c>
      <c r="H51" s="57">
        <f t="shared" si="6"/>
        <v>1100</v>
      </c>
      <c r="I51" s="63">
        <f t="shared" si="7"/>
        <v>0.1864406779661017</v>
      </c>
    </row>
    <row r="54" spans="1:9" x14ac:dyDescent="0.25">
      <c r="C54" s="74" t="s">
        <v>84</v>
      </c>
      <c r="D54" s="56">
        <f>AVERAGE(D33:D51)</f>
        <v>1277.7777777777778</v>
      </c>
      <c r="E54" s="55">
        <f>AVERAGE(E33:E51)</f>
        <v>0.22965889550112376</v>
      </c>
      <c r="H54" s="56">
        <f>AVERAGE(H33:H51)</f>
        <v>1355.8823529411766</v>
      </c>
      <c r="I54" s="55">
        <f>AVERAGE(I33:I51)</f>
        <v>0.2150449948522988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2025_évi_nyugdíjas_kedvezmenyek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Judit</dc:creator>
  <cp:lastModifiedBy>Takácsné Czinege Szilvia</cp:lastModifiedBy>
  <dcterms:created xsi:type="dcterms:W3CDTF">2023-12-22T12:48:05Z</dcterms:created>
  <dcterms:modified xsi:type="dcterms:W3CDTF">2025-03-13T13:58:49Z</dcterms:modified>
</cp:coreProperties>
</file>